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50" windowWidth="9930" windowHeight="11760" tabRatio="829" firstSheet="2" activeTab="4"/>
  </bookViews>
  <sheets>
    <sheet name="Προϋπολογισμός" sheetId="1" r:id="rId1"/>
    <sheet name="Προμετρήσεις νέο (2)" sheetId="2" r:id="rId2"/>
    <sheet name="Προϋπολογισμός νέος" sheetId="3" r:id="rId3"/>
    <sheet name="προμέτρηση" sheetId="4" r:id="rId4"/>
    <sheet name="Φύλλο2" sheetId="5" r:id="rId5"/>
  </sheets>
  <definedNames>
    <definedName name="_xlnm.Print_Area" localSheetId="2">'Προϋπολογισμός νέος'!$A$1:$J$94</definedName>
  </definedNames>
  <calcPr fullCalcOnLoad="1"/>
</workbook>
</file>

<file path=xl/sharedStrings.xml><?xml version="1.0" encoding="utf-8"?>
<sst xmlns="http://schemas.openxmlformats.org/spreadsheetml/2006/main" count="897" uniqueCount="346">
  <si>
    <t>α/α</t>
  </si>
  <si>
    <t>ΕΛΛΗΝΙΚΗ  ΔΗΜΟΚΡΑΤΙΑ</t>
  </si>
  <si>
    <t>ΕΡΓΟ:</t>
  </si>
  <si>
    <t>ΠΕΡΙΦΕΡΕΙΑ  ΗΠΕΙΡΟΥ</t>
  </si>
  <si>
    <t>ΓΕΝΙΚΗ ΔΙΕΥΘΥΝΣΗ  ΠΕΡΙΦΕΡΕΙΑΣ</t>
  </si>
  <si>
    <t>ΔΗΜΟΣ</t>
  </si>
  <si>
    <t>Μολοσσών</t>
  </si>
  <si>
    <t>Δ/ΝΣΗ ΑΥΤ/ΣΗΣ &amp;ΑΠΟΚΕΝ/ΣΗΣ</t>
  </si>
  <si>
    <t>Τ.Υ.Δ.Κ.</t>
  </si>
  <si>
    <t>ΠΡΟΫΠΟΛΟΓΙΣΜΟΣ</t>
  </si>
  <si>
    <t>ΕΙΔΟΣ ΕΡΓΑΣΙΩΝ</t>
  </si>
  <si>
    <t>α/τ</t>
  </si>
  <si>
    <t>Ε/Μ</t>
  </si>
  <si>
    <t>Κ.Α.Α</t>
  </si>
  <si>
    <t>ΤΙΜΗ</t>
  </si>
  <si>
    <t>ποσο-</t>
  </si>
  <si>
    <t>ΔΑΠΑΝΗ</t>
  </si>
  <si>
    <t>ΜΟΝΑΔΑΣ</t>
  </si>
  <si>
    <t>τητες</t>
  </si>
  <si>
    <t>μερική</t>
  </si>
  <si>
    <t>ολίκη</t>
  </si>
  <si>
    <t>m3</t>
  </si>
  <si>
    <t>ΟΔΟ-2532</t>
  </si>
  <si>
    <t>Β-30.2</t>
  </si>
  <si>
    <t>kgr</t>
  </si>
  <si>
    <t>ΟΔΟ-2612</t>
  </si>
  <si>
    <t>ΑΘΡΟΙΣΜΑ</t>
  </si>
  <si>
    <t>Απρόβλεπτα</t>
  </si>
  <si>
    <t>ΔΑΠΑΝΗ ΕΡΓΑΣΙΩΝ</t>
  </si>
  <si>
    <t>Προστίθεται Φ.Π.Α. 19%</t>
  </si>
  <si>
    <t>ΠΙΣΤΩΣΗ ΕΡΓΟΥ</t>
  </si>
  <si>
    <t>ΘΕΩΡΗΘΗΚΕ</t>
  </si>
  <si>
    <t>ΒΑΣΙΛΕΙΟΣ ΒΑΡΤΖΙΩΤΗΣ</t>
  </si>
  <si>
    <t>Τοπογράφος Μηχ/κός</t>
  </si>
  <si>
    <t xml:space="preserve">ΟΜΑΔΑ Α:    ΤΕΧΝΙΚΑ ΕΡΓΑ </t>
  </si>
  <si>
    <t>ΟΜΑΔΑ Β:   ΟΔΟΣΤΡΩΣΙΑ-ΑΣΦΑΛΤΙΚΑ</t>
  </si>
  <si>
    <t>Ο ΑΝΑΠΛ. ΠΡΟΪΣΤΑΜΕΝΟΣ Τ.Υ.Δ.Κ.</t>
  </si>
  <si>
    <t xml:space="preserve">        Ιωάννινα, …/05/2008          </t>
  </si>
  <si>
    <t>Ιωάννινα, .../05/2008</t>
  </si>
  <si>
    <t>ΠΡΟΜΕΤΡΗΣΕΙΣ</t>
  </si>
  <si>
    <t>πλατος</t>
  </si>
  <si>
    <t>βαθος</t>
  </si>
  <si>
    <t>αποσταση</t>
  </si>
  <si>
    <t>χαρακτηρ</t>
  </si>
  <si>
    <t>ογκος/επιφαν/βαρος</t>
  </si>
  <si>
    <t>Η Συντάξασα</t>
  </si>
  <si>
    <t xml:space="preserve">ΟΜΑΔΑ Α:    ΧΩΜΑΤΟΥΡΓΙΚΑ - ΤΕΧΝΙΚΑ ΕΡΓΑ </t>
  </si>
  <si>
    <t xml:space="preserve">Εκσκαφή σε έδαφος γαιώδες -ημιβραχώδες </t>
  </si>
  <si>
    <t>Α-2</t>
  </si>
  <si>
    <t>ΟΔΟ-1123Α</t>
  </si>
  <si>
    <t xml:space="preserve">Καθαρισμός και μόρφωση τάφρου  ή ερείσματος </t>
  </si>
  <si>
    <t>Α-14</t>
  </si>
  <si>
    <t>m</t>
  </si>
  <si>
    <t>ΟΔΟ-1310</t>
  </si>
  <si>
    <t xml:space="preserve">Σκυρόδεμα C12/15  κοιτοστρώσεων, περιβλ αγωγών κλπ </t>
  </si>
  <si>
    <t>Β-29.2.2</t>
  </si>
  <si>
    <t>ΟΔΟ-2531</t>
  </si>
  <si>
    <t>Σκυρόδεμα C16/20 μικροκατασκευών (φρεατίων κλπ)</t>
  </si>
  <si>
    <t>Β-29.3.4</t>
  </si>
  <si>
    <t>Eσχάρες υδροσυλλογής, χαλύβδινες, ηλεκτροσυγκολλητές</t>
  </si>
  <si>
    <t>11.02.02</t>
  </si>
  <si>
    <t>kg</t>
  </si>
  <si>
    <t>ΥΔΡ 6752</t>
  </si>
  <si>
    <t>Άοπλος πρεσσαριστός  τσιμεντοσωλήνας Φ0,60m</t>
  </si>
  <si>
    <t>Β-53.5</t>
  </si>
  <si>
    <t>ΟΔΟ-2884</t>
  </si>
  <si>
    <t>ΟΜΑΔΑ Β:   ΟΔΟΣΤΡΩΣΙΑ</t>
  </si>
  <si>
    <t xml:space="preserve">Προμήθεια αμμοχαλίκου επίστρωσης αγροτικών οδών  </t>
  </si>
  <si>
    <t>ΥΔΡ 6251</t>
  </si>
  <si>
    <t xml:space="preserve">Επιστρώσεις αγροτικών οδών με αμμοχαλικώδη υλικά </t>
  </si>
  <si>
    <t>YΔΡ 6253</t>
  </si>
  <si>
    <t>Υπόβαση μεταβλητού πάχους (Π.Τ.Π. Ο-150)</t>
  </si>
  <si>
    <t>ΟΔΟ-3121.Β</t>
  </si>
  <si>
    <t>Γ-1.1</t>
  </si>
  <si>
    <t>ΟΔΟ-3121Β</t>
  </si>
  <si>
    <t>αγωγός</t>
  </si>
  <si>
    <t>ΑΝΔΡΟΜΑΧΗ ΝΑΣΟΥΛΗ</t>
  </si>
  <si>
    <t>Τοπογράφος Μηχ/κός Τ.Ε.</t>
  </si>
  <si>
    <t>Συντήρηση - καθαρισμός αγροτικών δρόμων Τ.Δ. Βερενίκης</t>
  </si>
  <si>
    <t>Σιδηρούς οπλισμός B500C κατά ΕΛΟΤ 1423-3 (S500s) εκτός υπόγειων έργων</t>
  </si>
  <si>
    <t>4.07</t>
  </si>
  <si>
    <t>4.08</t>
  </si>
  <si>
    <r>
      <t>m</t>
    </r>
    <r>
      <rPr>
        <vertAlign val="superscript"/>
        <sz val="11"/>
        <rFont val="Arial Narrow"/>
        <family val="2"/>
      </rPr>
      <t>3</t>
    </r>
  </si>
  <si>
    <t>ΠΕΡΙΦΕΡΕΙΑ ΗΠΕΙΡΟΥ</t>
  </si>
  <si>
    <t>Α.Τ.</t>
  </si>
  <si>
    <t>ΕΛΛΗΝΙΚΗ ΔΗΜΟΚΡΑΤΙΑ</t>
  </si>
  <si>
    <t>ΔΗΜΟΣ ΖΙΤΣΑΣ</t>
  </si>
  <si>
    <t>Δ/ΝΣΗ ΤΕΧΝΙΚΩΝ ΥΠΗΡΕΣΙΩΝ</t>
  </si>
  <si>
    <t>ΠΟΛΕΟΔΟΜΙΑΣ &amp; ΠΕΡΙΒ/ΝΤΟΣ</t>
  </si>
  <si>
    <t>ΣΙΑΜΠΙΡΗ ΔΕΣΠΟΙΝΑ</t>
  </si>
  <si>
    <t>ΑΓΡ.ΤΟΠΟΓΡΑΦΟΣ ΜΗΧΑΝΙΚΟΣ-ΣΥΓΚΟΙΝΩΝΙΟΛΟΓΟΣ</t>
  </si>
  <si>
    <t>Η ΠΡΟΪΣΤΑΜΕΝΗ Δ/ΝΣΗΣ</t>
  </si>
  <si>
    <t xml:space="preserve">ΟΜΑΔΑ Α:    ΧΩΜΑΤΟΥΡΓΙΚΑ - ΚΑΘΑΙΡΕΣΕΙΣ </t>
  </si>
  <si>
    <t>Κωδικός Άρθρου</t>
  </si>
  <si>
    <t xml:space="preserve">Κωδικός Αναθεώρησης </t>
  </si>
  <si>
    <t>Μονάδα Μέτρησης</t>
  </si>
  <si>
    <t>Τιμή Μονάδας (Ευρώ)</t>
  </si>
  <si>
    <t>Ποσότητα</t>
  </si>
  <si>
    <t>ΔΑΠΑΝΗ (Ευρώ)</t>
  </si>
  <si>
    <t>tonx10m</t>
  </si>
  <si>
    <t>Μεταφορά υλικών με μονοτροχό</t>
  </si>
  <si>
    <t>ΝΑΟΙΚ Α//10.04</t>
  </si>
  <si>
    <t>ΟΙΚ 1127</t>
  </si>
  <si>
    <t>Εκθάμνωση εδάφους με δενδρύλια περιμέτρου κορμού 0,26-0,40m</t>
  </si>
  <si>
    <t>ΝΑΟΙΚ Α//20.01.02</t>
  </si>
  <si>
    <t>ΟΙΚ 2101</t>
  </si>
  <si>
    <t>Εκθάμνωση εδάφους με δενδρύλια περιμέτρου κορμού μέχρι  0,25m</t>
  </si>
  <si>
    <t>ΝΑΟΙΚ Α//20.01.01</t>
  </si>
  <si>
    <t xml:space="preserve">Αποχωμάτωση και καθαρισμός εξωραχίων θόλων δια χειρός </t>
  </si>
  <si>
    <t>ΟΙΚ 2122</t>
  </si>
  <si>
    <t>Διαλογή των χρήσιμων λίθων από τα προιόντα καθαιρέσεως</t>
  </si>
  <si>
    <t>ΝΑΟΙΚ Α//22.03</t>
  </si>
  <si>
    <t>ΟΙΚ 2212</t>
  </si>
  <si>
    <t>Υδροβολή όψεων λιθοδομής</t>
  </si>
  <si>
    <t>ΟΙΚ 2252</t>
  </si>
  <si>
    <t xml:space="preserve">Αποξήλωση ξύλινων ή σιδηρών κουφωμάτων </t>
  </si>
  <si>
    <t>ΝΑΟΙΚ Α//22.45</t>
  </si>
  <si>
    <t>ΟΙΚ 2275</t>
  </si>
  <si>
    <t>Καθαίρεση φέροντος οργανισμού ξύλινης στέγης</t>
  </si>
  <si>
    <t>ΝΑΟΙΚ Α//22.51</t>
  </si>
  <si>
    <t>ΟΙΚ 5276</t>
  </si>
  <si>
    <t>Καθαίρεση επικαλύψεως στέγης με σχιστόπλακες</t>
  </si>
  <si>
    <t>ΝΑΟΙΚ Α//22.71</t>
  </si>
  <si>
    <t>ΟΙΚ 2241</t>
  </si>
  <si>
    <t>ΟΙΚ 2226</t>
  </si>
  <si>
    <t>Καθαίρεση ανωδόμων  από αργολιθοδομή ή λιθοδομή</t>
  </si>
  <si>
    <t>ΝΑΟΙΚ Α//22.02</t>
  </si>
  <si>
    <t>ΟΙΚ 2204</t>
  </si>
  <si>
    <t>Καθαίρεση χαλάρης λιθοδομής σε θέσεις ετοιμοροπίας</t>
  </si>
  <si>
    <t>Καθαίρεση πλακοστρώσεων δαπέδων παντός τύπου και οποιοδήποτε πάχους με προσοχή για την εξαγωγή ακεραίων πλακών σε ποσοστό άνω του 50%</t>
  </si>
  <si>
    <t>ΝΑΟΙΚ Α//22.20.02</t>
  </si>
  <si>
    <t>ΟΙΚ 2237</t>
  </si>
  <si>
    <t xml:space="preserve">Καθαίρεση σαθρών αρμολογημάτων </t>
  </si>
  <si>
    <t>ΝΑΟΙΚ Α//22.23Σ1</t>
  </si>
  <si>
    <t xml:space="preserve">Ικριώματα σιδηρά σωληνωτά </t>
  </si>
  <si>
    <t>ΝΑΟΙΚ Α//23.03</t>
  </si>
  <si>
    <t>ΟΙΚ 2303</t>
  </si>
  <si>
    <t xml:space="preserve">Ικριώματα για την εκτέλεση ειδικών εργασιών </t>
  </si>
  <si>
    <t>ΝΑΟΙΚ Α//23.01</t>
  </si>
  <si>
    <t>ΟΙΚ 2301</t>
  </si>
  <si>
    <r>
      <t>m</t>
    </r>
    <r>
      <rPr>
        <vertAlign val="superscript"/>
        <sz val="11"/>
        <rFont val="Arial Narrow"/>
        <family val="2"/>
      </rPr>
      <t>2</t>
    </r>
  </si>
  <si>
    <t>Τοπικές επισκευές παρειάς λιθοδομής-λίθινα κλειδιά συρραφής</t>
  </si>
  <si>
    <t>μμ</t>
  </si>
  <si>
    <t>Αρμολογήματα εξωραχίων και εσωραχίων θόλων και τρούλου</t>
  </si>
  <si>
    <t>Παράθυρα ελληνικού "χωρικού" τυπου από ξυλεία καστανιάς ή δρυός Αμερικής Α΄ποιότητας ή Αφρικής</t>
  </si>
  <si>
    <t>ΟΙΚ 5428</t>
  </si>
  <si>
    <t>Ελαιοχρωματισμοί κοινοί σιδηρών επιφανειών μα χρώματα αλκυδικών ή ακρυλικών ρητινών , βάσεως νερού ή διαλύτου</t>
  </si>
  <si>
    <t>Κρηπίδα καμπυλοειδούς ή απλής ορθογωνικής όψεως</t>
  </si>
  <si>
    <t>OIK 4307</t>
  </si>
  <si>
    <t>Επιστέγαση με σχιστόπλακες</t>
  </si>
  <si>
    <t xml:space="preserve">Επιστέγαση με υπάρχουσες (από καθαίρεση) σχιστόπλακες </t>
  </si>
  <si>
    <t>NAOIK A \73.11</t>
  </si>
  <si>
    <t>Επιστρώσεις με χονδρόπλακες ακανόνιστες</t>
  </si>
  <si>
    <t>Επιστρώσεις με υπάρχουσες (από καθαίρεση) λιθόπλακες ακανόνιστες ή ορθογωνισμένες</t>
  </si>
  <si>
    <t>Κατασκευή λιθόστρωτων (καλντερμιών)</t>
  </si>
  <si>
    <t>ΟΙΚ 4106</t>
  </si>
  <si>
    <t>OIK 7102</t>
  </si>
  <si>
    <t>ΟΙΚ 7701</t>
  </si>
  <si>
    <t>ΟΙΚ 7211</t>
  </si>
  <si>
    <t>ΟΙΚ 7311</t>
  </si>
  <si>
    <t>Επιστρώσεις με χονδρόπλακες ορθογωνισμένες μέσου πάχους 5cm</t>
  </si>
  <si>
    <t>Τοποθέτηση φύλλου μολυβιού</t>
  </si>
  <si>
    <t>ΟΙΚ 7912</t>
  </si>
  <si>
    <t>Επιστρώσεις στηθαίων με χονδρόπλακες</t>
  </si>
  <si>
    <t>Ζευκτά στέγης από απλά στοιχεία δομικής ξυλείας πριστή</t>
  </si>
  <si>
    <t>Επιστεγάσεις με γαλβανισμένη λαμαρίνα , επιπεδη, πάχους 1,00 mm</t>
  </si>
  <si>
    <t xml:space="preserve">NAOIK A \72.31.02 </t>
  </si>
  <si>
    <t>ΟΙΚ 7231</t>
  </si>
  <si>
    <t>Υδροροή από γαλβανισμένη λαμαρίνα ανοικτή ημικυκλικη</t>
  </si>
  <si>
    <t>Υδροροή κατακόρυφη από γαλβανισμένο σιδηροσωλήνα 3in</t>
  </si>
  <si>
    <t>ΗΛΜ1</t>
  </si>
  <si>
    <t>Μυκητοκτόνες επαλέιψεις ξύλινων επιφανειών</t>
  </si>
  <si>
    <t>Λάδωμα και στίλβωση ξύλινων επιφανειών, διπλό λάδωμα και στίλβωση</t>
  </si>
  <si>
    <t xml:space="preserve">NAOIK A \77.27.02 </t>
  </si>
  <si>
    <t>ΟΙΚ 7749</t>
  </si>
  <si>
    <t>NAOIK A \77.55</t>
  </si>
  <si>
    <t>ΟΙΚ 7755</t>
  </si>
  <si>
    <t xml:space="preserve">Καθαίρεση πλακοστρώσεων δαπέδων παντός τύπου και οποιοδήποτε πάχους χωρις να καταβάλλεται προσοχή για την εξαγωγή ακεραίων πλακών </t>
  </si>
  <si>
    <t>ΝΑΟΙΚ Α//22.20.01</t>
  </si>
  <si>
    <t>ΟΙΚ 2236</t>
  </si>
  <si>
    <t>Καθαίρεση επιχρησμάτων και αρμολογημάτων ισχυρού κονιάματος</t>
  </si>
  <si>
    <t>ΝΑΟΙΚ Α//22.23Σ2</t>
  </si>
  <si>
    <t>Προμήθεια κοκκώδους υλικού μεγέθους κόκκων έως 200mm</t>
  </si>
  <si>
    <t>ΝΑΟΔΟΑ//Α19</t>
  </si>
  <si>
    <t>ΝΟΔΟ3121Β</t>
  </si>
  <si>
    <t xml:space="preserve">Προαναμεμιγμένο ενέσιμο κονίαμα </t>
  </si>
  <si>
    <t>ΟΙΚ7122</t>
  </si>
  <si>
    <t>lt</t>
  </si>
  <si>
    <t>Κατασκευή στρώσεων από θηραικοδεμα με μέτριο θηραικοδεμα</t>
  </si>
  <si>
    <t>ΝΑΟΙΚΑ//33.01.02</t>
  </si>
  <si>
    <t>ΟΙΚ3302</t>
  </si>
  <si>
    <t xml:space="preserve">Ενίσχυση εξωράχιων θόλων με ασβεστοτσιμεντοκονίαμα </t>
  </si>
  <si>
    <t>ΟΙΚ7340</t>
  </si>
  <si>
    <t>Αρμολογηματα όψεων υφιστάμενων τοιχοδομών, ακατέργαστων όψεων λιθοδομών</t>
  </si>
  <si>
    <t>ΟΙΚ 7101</t>
  </si>
  <si>
    <t>ΝΑΟΙΚΑ//71.01.01</t>
  </si>
  <si>
    <t>Αρμολογήματα λίθινων δαπέδων</t>
  </si>
  <si>
    <t>ΝΑΟΙΚ 7102</t>
  </si>
  <si>
    <t>ΝΑΟΙΚΑ//52.76.02</t>
  </si>
  <si>
    <t>ΟΙΚ5277</t>
  </si>
  <si>
    <t>Σωστικές επεμβάσεις τοιχογραφιών εν όψει εργασιών αντικατάστασης στέγης</t>
  </si>
  <si>
    <t>Εφαρμογή επι ξύλινων επιφανειών βερνικοχρώματος βάσεως νερού ή διαλύτη ενός ή δυο συστατικών με ελαιόχρωμα αλκυδικής ή τροποποιημένης πολυουρεθανικής ρητίνης βάσεως νερού ή διαλύτου</t>
  </si>
  <si>
    <t xml:space="preserve">NAOIKA\77.71.01 </t>
  </si>
  <si>
    <t>ΟΙΚ 7771</t>
  </si>
  <si>
    <t>ΝΑΟΙΚ Α//77.96</t>
  </si>
  <si>
    <t>ΟΙΚ 7744</t>
  </si>
  <si>
    <t>ton</t>
  </si>
  <si>
    <t>Μεταφορά με αυτοκίνητο δια μέσου οδών καλής βατότητας</t>
  </si>
  <si>
    <t>ΝΑΟΙΚ Α//10.07.01</t>
  </si>
  <si>
    <t>ΟΙΚ 1136</t>
  </si>
  <si>
    <t>Λίθινα σκαλοπάτια</t>
  </si>
  <si>
    <t>ΟΙΚ 4301</t>
  </si>
  <si>
    <t xml:space="preserve">Σιδερίες παραθύρων </t>
  </si>
  <si>
    <t>ΝΑΟΙΚ 6407</t>
  </si>
  <si>
    <t xml:space="preserve">ΟΙΚ 6401 </t>
  </si>
  <si>
    <t>Τοποθέτηση υπάρχουσας κρηπίδας καμπυλοειδούς ή απλής ορθογωνικής όψεως</t>
  </si>
  <si>
    <t xml:space="preserve">ΟΙΚ 4307 </t>
  </si>
  <si>
    <t>OIK 4301</t>
  </si>
  <si>
    <t xml:space="preserve">Καθαίρεση μεμονωμένων στοιχείων κατασκευών από άοπλο σκυρόδεμα, με εφαρμογή συνηθών μεθόδων καθαίρεσης </t>
  </si>
  <si>
    <t>ΝΑΟΙΚ Α//22.10.01</t>
  </si>
  <si>
    <t>Δύο παράφυρα μονόφυλλα στο κυρίος Ναό 0,65*0,65 Ε=2*0,65*0,65</t>
  </si>
  <si>
    <t>Υπάρχουσα καρφωτή θύρα διαστάσεων 1*1,7μ. στην είσοδο του Πρόναου Ε=2**1*1,7=3,4τ.μ.</t>
  </si>
  <si>
    <t>Υπάρχουσα καρφωτή θύρα στην είσοδο του Πρόναου και δύο παράφυρα μονόφυλλα στο κυρίος Ναό</t>
  </si>
  <si>
    <t>Δύο παράφυρα μονόφυλλα στο κυρίος Ναό</t>
  </si>
  <si>
    <t xml:space="preserve">τεμ. </t>
  </si>
  <si>
    <t>κατάποκοπιν</t>
  </si>
  <si>
    <t>ΝΑΟΙΚ Α//22.65.02</t>
  </si>
  <si>
    <t xml:space="preserve">Αποξήλωση μεταλλικών κιγκλιδωμάτων </t>
  </si>
  <si>
    <t>Από τις δύο πλευρές του Πρόναου και του Ναού Μ=2,4+3,05+4,05+1,7=11,2μ.</t>
  </si>
  <si>
    <t xml:space="preserve">κατάποκοπιν </t>
  </si>
  <si>
    <t>Ελαφροσκυρόδεμα από κόκκους διογκομένης πολυστερίνης</t>
  </si>
  <si>
    <t>ΟΙΚ3506</t>
  </si>
  <si>
    <t>Τσιμεντοκονία εξομάλυνσης με ίνες πολυπροπυλενίου και ενσωμάτωση ελαφρού συρματοπλέγματος</t>
  </si>
  <si>
    <t>Στεγανωτικές επιστρώσεις με τσιμεντοειδή υλικά</t>
  </si>
  <si>
    <t>ΟΙΚ 7903</t>
  </si>
  <si>
    <t xml:space="preserve">Επένδυση με ελαστομερή υδρατμοπερατή μεμβράνη </t>
  </si>
  <si>
    <t>NAOIK A \79.10</t>
  </si>
  <si>
    <t>Από τις δύο πλευρές του Πρόναου και του Ναού Μ=2,4+3,05+4,05+1,7=11,2μ.  Επι πλάτος 0,50μ.</t>
  </si>
  <si>
    <t>Στη στέψη του τοίχου της κλίμακας που οδηγεί στο Ναο   μήκος  (3+1,7+1,8)μ.*πλάτος 0,4μ.*πάχος 0,2μ.=0,5κ.μ.</t>
  </si>
  <si>
    <t>Στην εξωτερική πλευρά του Ναού και στο επίπεδο τρια του περιβάλλοντα χώρου</t>
  </si>
  <si>
    <t>Στον πρόβολο στη είσοδο του Ναού και στο επίπεδο "τρια" του περιβάλλοντα χώρου</t>
  </si>
  <si>
    <t xml:space="preserve">Σε τμήματα των επιπέδων "δυο" και "τρία" </t>
  </si>
  <si>
    <t xml:space="preserve">Σε τμήματα των υφιστάμενων τοιχων του περιβάλλοντα χώρου                </t>
  </si>
  <si>
    <t>Κικλιδώματα ύψους 1μ. ανάγετε σε 0,4τ.μ. χρωματισμένης επιφάνειας                                                                        Συνολικό μήκος  κικλιδώματων 42,5μ.                                                                                                                                     Ε=42,5*0,4=17τ.μ.</t>
  </si>
  <si>
    <t>Υπάρχουσα καρφωτή θύρα διαστάσεων 1*1,7μ. στην είσοδο του Πρόναου Ε=2*1*1,7=3,4τ.μ.</t>
  </si>
  <si>
    <t>Από τις δύο πλευρές του Πρόναου και του Ναού Μ=2,4+3,05+4,05+1,7=11,2μ. Προβλέπετε να χρησιμοποιηθεί σε ποσοστο 20% νέα</t>
  </si>
  <si>
    <t>Από τις δύο πλευρές του Πρόναου και του Ναού Μ=2,4+3,05+4,05+1,7=11,2μ.  Προβλέπετε να χρησιμοποιηθεί σε ποσοστο 80% η υπάρχουσα</t>
  </si>
  <si>
    <t xml:space="preserve">  Στην γωνία του κυρίους Ναού 2,5μ.</t>
  </si>
  <si>
    <t>Στην είσοδο προς τον περιβάλλον χώρο του Ναού</t>
  </si>
  <si>
    <t>ΟΜΑΔΑ Β:  ΣΚΥΡΟΔΕΜΑΤΑ - ΤΟΙΧΟΠΟΙΙΕΣ - ΕΠΕΝΔΥΣΕΙΣ - ΕΠΙΣΤΡΩΣΕΙΣ</t>
  </si>
  <si>
    <t>ΟΜΑΔΑ Ε:  ΚΑΤΑΣΚΕΥΕΣ ΞΥΛΙΝΕΣ-ΜΕΤΑΛΛΙΚΕΣ -ΛΟΙΠΑ-ΤΕΛΕΙΩΜΑΤΑ</t>
  </si>
  <si>
    <t>tonxKm</t>
  </si>
  <si>
    <t>ΝΑΟΙΚ Α//10.01.02</t>
  </si>
  <si>
    <t>ΟΙΚ 1104</t>
  </si>
  <si>
    <t>Γ.Ε. &amp; Ο.Ε. 18%</t>
  </si>
  <si>
    <t>τεμ.</t>
  </si>
  <si>
    <t>Φορτοεκφόρτωση υλικών επι αυτοκινήτου ή σε ζώα με μηχανικά μέσα</t>
  </si>
  <si>
    <t>ΤΣΙΑΤΟΥΡΑ ΑΔΑΜΑΝΤΙΑ</t>
  </si>
  <si>
    <t>Η ΣΥΝΤΑΞΑΣΑ</t>
  </si>
  <si>
    <t>ΠΟΛΙΤΙΚΟΣ  ΜΗΧΑΝΙΚΟΣ</t>
  </si>
  <si>
    <t xml:space="preserve">κατ' αποκοπή </t>
  </si>
  <si>
    <t xml:space="preserve">ΝΑΟΙΚ Α\64.04.01 </t>
  </si>
  <si>
    <t>Σιδηρά κιγκλιδώματα από ράβδους συνήθων διατομών Απλού σχεδίου από ευθύγραμμες ράβδους</t>
  </si>
  <si>
    <t>Δύο παράθυρα μονόφυλλα στο κυρίος Ναό 0,65*0,65 Ε=2*0,65*0,65</t>
  </si>
  <si>
    <t>10,2 ton σε αποόσταση 2 km =20,4</t>
  </si>
  <si>
    <t>10,2  ton</t>
  </si>
  <si>
    <t>Σκυρόδεμα από καθαίρεση Β=0,5m3*1,7=0,85ton                                                                 Λιθοδομές Β=(1+1)m3*1,7=3,4ton                                                                              Πλακοστρώσεις και επικάλυψη στέγης Β=(10+5+15)m2*0,05m*1,7=2,55ton                                                                            ξύλία στέγης Β=2m3*1,5ton=3ton                                                                                                                          Μεταλλικά κιγκλιδώματα Β=0,4ton                                                                                         Σύνολο  10,2ton*40(σε απόσταση 400μ.)=410</t>
  </si>
  <si>
    <t xml:space="preserve">Σε τμήματα του τοίχου που ξεχωρίζει το επίπεδο "δυο" με το επίπεδο "τρία" </t>
  </si>
  <si>
    <t xml:space="preserve">Κικλιδώματα περίπου  ΒΑΡΟΣ/Μ=10Kg/m2                                                      Κικλιδώματα προβόλου 3μ.                                                                                                         Κικλιδώματα κλίμακας 1,8+3,85=5,65μ.                                                                           Κικλιδώματα επιπέδου ΔΥΟ 3,7+7,5+13+1=25,2μ.                                                           Κικλιδώματα κλίμακας επιπέδου "ένα" προς "δυο" 2,5μ.                                                            Σύνολο    37μ. *10Kg=370Kg                                                                                        </t>
  </si>
  <si>
    <t>Εμβαδό στέγης    Ε=7,1*(2,4+1,7)/2=15m2</t>
  </si>
  <si>
    <t>Όγκος =Εμβαδό στέγης *0,1        Ο=15*0,1=1,5m3</t>
  </si>
  <si>
    <t xml:space="preserve">Κιλά= εμβαδό στέγης *2στρώσεις*3,5=15*2*3,5=105                                      </t>
  </si>
  <si>
    <t>Αρμολόγημα στην στέγη Ε=15τ.μ.                                                                                                 στον τρούλο που στηρίζει τον πρόβολο Ε=1,5*3,25=4,87τ.μ.                                                                    Συνολικό Ε=15+4,87=20τ.μ.</t>
  </si>
  <si>
    <t xml:space="preserve">στον πρόβολο του Ναού  Ε=2,9*3=8,7τ.μ.                                                                                στην κλίμακα προς τον Ναό  Ε=1,8*1,25(κλίμ)+1,8*1,7(πλατίσκαλο) +7*1,5(κλίμ)=25τ.μ.                                                                                                  Πλακόστρωτα επιπέδου "δυο" Ε=25*2=50τ.μ.                                                      Ε=83,70τ.μ.                                </t>
  </si>
  <si>
    <t>Στη στέψη του τοίχου της κλίμακας που οδηγεί στο Ναο   μήκος  (3+1,7+1,8+1,5+1,65+1,25)=10,9μ.                                                                                         Και στη στέψη του τοίχου που χωρίζει το επίπεδο 2 με το επίπεδο 3 (5+7+8)=20μ.                                                                                       Σύνολο  (10,9+20)  *πλάτος 0,4μ.=12,36τ.μ.</t>
  </si>
  <si>
    <t xml:space="preserve">Στον τοίχο που στηρίζει τον τρούλο του προβόλου σε μήκος περίπου 0,5μ.                                                                                          Και στο τόξο του ίδιου τρούλου περίπου 1,5μ.              Σύνολο=0,5+1,5=2,0μ. </t>
  </si>
  <si>
    <t>Όγκος =Εμβαδό στέγης *0,15      Ο =15*0,15=2,25m3</t>
  </si>
  <si>
    <t>Στην βοριο δυτική πλευρά του Ναού και του Πρόναου Ε=7*7+(1 +2,9)*2= 57τ.μ.                                                              στην κλίμακα προς τον Ναό  Ε=3,25*3,7+3,25*1,5(τρούλος)=8,12τ.μ.                                                                     Τοιχοποιία Ε=επιπέδου μεταξυ 2 &amp; 3 =20*1,35=27τ.μ.                                                   Τοιχοποιία Ε=επιπέδου μεταξυ 1 &amp; 2 =25*2=50τ.μ.                                                                          Ε=142,12τ.μ.</t>
  </si>
  <si>
    <t xml:space="preserve">Κικλιδώματα ύψους 1μ. Καρέ ανα 12εκ. με ράβδους διατομής 12*12χιλ .βάρος 1,13Kg/m κουπαστή  50χιλ. ΒΑΡΟΣ/Τ.Μ.=12,40Kg/m2                                                                 Κικλιδώματα προβόλου 3+1,7=4,7μ.                                                                                                     Κικλιδώματα κλίμακας 1,8+3,85+1,25+1,65+1,5=10,05μ.                                                                           Κικλιδώματα επιπέδου ΔΥΟ 3,7+7,5+13+1=25,2μ.                                                                                    Κικλιδώματα κλίμακας επιπέδου "ένα" προς "δυο" 2,5μ.                                                                     Βάρος =42,5μ. *12,4Kg=527Kg                  </t>
  </si>
  <si>
    <t>ΝΑΟΙΚ Α//22.23Σ3</t>
  </si>
  <si>
    <t>ΝΑΟΙΚ Α//20.04Σ4</t>
  </si>
  <si>
    <t>ΝΑΟΙΚΑ//32.02Σ5</t>
  </si>
  <si>
    <t>ΝΑΟΙΚΑ//7326Σ6</t>
  </si>
  <si>
    <t>ΝΑΟΙΚΑ/35.04Σ7</t>
  </si>
  <si>
    <t>ΝΑΟΙΚ/73.06Σ8</t>
  </si>
  <si>
    <t>ΝΑΟΙΚΑ/79.08Σ9</t>
  </si>
  <si>
    <t>NAOIK A \72.15 Σ15</t>
  </si>
  <si>
    <t>NAOIK A \73.11 Σ18</t>
  </si>
  <si>
    <t>ΟΜΑΔΑ Γ:  ΚΑΤΑΣΚΕΥΕΣ ΞΥΛΙΝΕΣ-ΜΕΤΑΛΛΙΚΕΣ -ΛΟΙΠΑ-ΤΕΛΕΙΩΜΑΤΑ</t>
  </si>
  <si>
    <t>ΑΝΑΘΕΩΡΗΣΗ</t>
  </si>
  <si>
    <t>ΑΘΡΟΙΣΜΑ ΔΑΠΑΝΩΝ</t>
  </si>
  <si>
    <t xml:space="preserve">ΑΘΡΟΙΣΜΑ </t>
  </si>
  <si>
    <t xml:space="preserve">ΑΠΡΟΒΛΕΠΤΑ </t>
  </si>
  <si>
    <t xml:space="preserve"> Φ.Π.Α. 23%</t>
  </si>
  <si>
    <t>ΣΥΝΟΛΟ</t>
  </si>
  <si>
    <t>ΙΩΑΝΝΙΝΑ              /                /2015</t>
  </si>
  <si>
    <t>ΕΓΚΡΙΘΗΚΕ</t>
  </si>
  <si>
    <t>Ο ΑΝ. ΠΡΟΙΣΤΑΜΕΝΟΣ ΤΜΗΜΑΤΟΣ</t>
  </si>
  <si>
    <t>ΣΤΑΘΗΣ ΣΤΑΥΡΟΣ</t>
  </si>
  <si>
    <t>ΗΛΕΚ/ΓΟΣ  ΜΗΧ/ΚΟΣ</t>
  </si>
  <si>
    <t>ΠΡΟΜΕΤΡΗΣΗ ΕΡΓΑΣΙΩΝ</t>
  </si>
  <si>
    <t>NAOIK A \71.02Σ10</t>
  </si>
  <si>
    <t>NAOIK A \43.22Σ11</t>
  </si>
  <si>
    <t>ΝΑΟΙΚ Α\43.22Σ12</t>
  </si>
  <si>
    <t>ΝΑΟΙΚ Α//71.01Σ13</t>
  </si>
  <si>
    <t>NAOIK A \43.01Σ14</t>
  </si>
  <si>
    <t>NAOIK A \72.15 Σ16</t>
  </si>
  <si>
    <t>NAOIK A \43.01Σ17</t>
  </si>
  <si>
    <t>NAOIK A \73.11 Σ19</t>
  </si>
  <si>
    <t>NAOIK A \73.12 Σ20</t>
  </si>
  <si>
    <t>NAOIK A \79.11 Σ21</t>
  </si>
  <si>
    <t>NAOIK A \54.28 Σ22</t>
  </si>
  <si>
    <t>NAOIK A \64.06Σ23</t>
  </si>
  <si>
    <t>NAOIK A \79.39 Σ24</t>
  </si>
  <si>
    <t>ΑΤΗΕ 8062 Σ25</t>
  </si>
  <si>
    <t>ΑΤΗΕ 8062 Σ26</t>
  </si>
  <si>
    <t>NOIKA\77.01.01Σ27</t>
  </si>
  <si>
    <t xml:space="preserve">Στην βόρειο δυτική πλευρά του Ναού και του Πρόναου Ε=7*7+(1 +2,9)*2= 57τ.μ.                                                                          στον πρόβολο του Ναού  Ε=2,9*3=8,7τ.μ.                                                                           στην κλίμακα προς τον Ναό  Ε=1,8*1,25(κλίμ)+1,8*1,7(πλατίσκαλο) +7*1,5(κλίμ)+3,25*3,7(τοίχος)+3,25*1,5(τρούλος)=33τ.μ.                                                                 Πλακόστρωτα επιπέδου "δυο" Ε=25*2=50τ.μ.                                                                              Τοιχοποιία Ε=(μεταξύ επιπέδου 2 &amp; 3) 20*1,35=27 τ.μ.                                                            Τοιχοποιία Ε=(μεταξύ επιπέδου 1 &amp; 2) 25*2=50τ.μ.                                                                                                Ε= 230τ.μ.                     </t>
  </si>
  <si>
    <t xml:space="preserve">Θα τοποθετηθούν ικριώματα στην βόρειο δυτική πλευρά του Ναού και του Πρόναου                                                               σε μήκος 7μ.  και σε ύψος περίπου 7μ.    </t>
  </si>
  <si>
    <t>Αντιστοίχιση άρθρων μελέτης με ΕΤΕΠ              Εγκύκλιος 26/4-10-2012</t>
  </si>
  <si>
    <t xml:space="preserve">ΚΩΔ. ΕΤΕΠ ΕΛΟΤ ΤΠ1501 </t>
  </si>
  <si>
    <t>-</t>
  </si>
  <si>
    <t>02-01-01-00</t>
  </si>
  <si>
    <t>02-07-02-00</t>
  </si>
  <si>
    <t>14-02-02-01</t>
  </si>
  <si>
    <t>ΝΑΟΙΚ Α//22.02Σ</t>
  </si>
  <si>
    <t>ΝΑΟΙΚ Α//22.02Σ0</t>
  </si>
  <si>
    <t>01-03-00-00</t>
  </si>
  <si>
    <t>03-07-03-00</t>
  </si>
  <si>
    <t>03-05-02-01</t>
  </si>
  <si>
    <t>03-10-03-00</t>
  </si>
  <si>
    <t>03-10-05-00</t>
  </si>
  <si>
    <t>03-10-02-00</t>
  </si>
  <si>
    <t>03-08-01-00</t>
  </si>
  <si>
    <t>03-06-01-01</t>
  </si>
  <si>
    <t>03-02-01-00</t>
  </si>
  <si>
    <t>03-03-01-00</t>
  </si>
  <si>
    <t>03-07-02-00</t>
  </si>
  <si>
    <t>14-02-01-01</t>
  </si>
  <si>
    <t>02-04-00-00</t>
  </si>
  <si>
    <t>01-01-01-00                                    01-01-02 -00                            01-01-03-00                             01-01-04-00                                    01-01-05-00                                     01-01-07-00</t>
  </si>
  <si>
    <t xml:space="preserve">                             ΕΓΚΡΙΘΗΚΕ                                 </t>
  </si>
  <si>
    <t xml:space="preserve">          ΕΛΕΟΥΣΑ       /      /2015                                              ΕΛΕΟΥΣΑ       /      /2015</t>
  </si>
  <si>
    <t xml:space="preserve">    Ο ΑΝ. ΠΡΟΙΣΤΑΜΕΝΟΣ ΤΜΗΜΑΤΟΣ                                                Η ΣΥΝΤΑΞΑΣΑ</t>
  </si>
  <si>
    <t xml:space="preserve">                    ΣΤΑΘΗΣ ΣΤΑΥΡΟΣ                                                       ΤΣΙΑΤΟΥΡΑ ΑΔΑΜΑΝΤΙΑ</t>
  </si>
  <si>
    <t xml:space="preserve">                 ΗΛΕΚ/ΓΟΣ  ΜΗΧ/ΚΟΣ                                                      ΠΟΛΙΤΙΚΟΣ  ΜΗΧΑΝΙΚΟΣ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</si>
</sst>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\+"/>
    <numFmt numFmtId="172" formatCode="0.00000000"/>
    <numFmt numFmtId="173" formatCode="0.000000000"/>
    <numFmt numFmtId="174" formatCode="#,##0.00\ 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55">
    <font>
      <sz val="10"/>
      <name val="Arial"/>
      <family val="0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10"/>
      <name val="Arial Narrow"/>
      <family val="2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11"/>
      <name val="Arial Narrow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8"/>
      <name val="Arial Narrow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53">
    <xf numFmtId="0" fontId="0" fillId="0" borderId="0" xfId="0" applyAlignment="1">
      <alignment/>
    </xf>
    <xf numFmtId="44" fontId="1" fillId="0" borderId="0" xfId="53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4" fillId="0" borderId="0" xfId="53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64" fontId="4" fillId="33" borderId="10" xfId="5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164" fontId="4" fillId="33" borderId="13" xfId="53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" fontId="4" fillId="33" borderId="10" xfId="53" applyNumberFormat="1" applyFont="1" applyFill="1" applyBorder="1" applyAlignment="1">
      <alignment horizontal="center"/>
    </xf>
    <xf numFmtId="4" fontId="3" fillId="33" borderId="15" xfId="53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wrapText="1"/>
    </xf>
    <xf numFmtId="4" fontId="3" fillId="33" borderId="15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1" fontId="3" fillId="0" borderId="13" xfId="53" applyNumberFormat="1" applyFont="1" applyFill="1" applyBorder="1" applyAlignment="1">
      <alignment horizontal="center" wrapText="1"/>
    </xf>
    <xf numFmtId="164" fontId="3" fillId="0" borderId="13" xfId="53" applyNumberFormat="1" applyFont="1" applyFill="1" applyBorder="1" applyAlignment="1">
      <alignment wrapText="1"/>
    </xf>
    <xf numFmtId="4" fontId="3" fillId="0" borderId="13" xfId="53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4" xfId="53" applyNumberFormat="1" applyFont="1" applyFill="1" applyBorder="1" applyAlignment="1">
      <alignment wrapText="1"/>
    </xf>
    <xf numFmtId="4" fontId="3" fillId="0" borderId="14" xfId="53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center" wrapText="1"/>
    </xf>
    <xf numFmtId="1" fontId="3" fillId="0" borderId="14" xfId="53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5" xfId="0" applyFont="1" applyFill="1" applyBorder="1" applyAlignment="1">
      <alignment/>
    </xf>
    <xf numFmtId="4" fontId="4" fillId="33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" fontId="4" fillId="33" borderId="14" xfId="53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wrapText="1"/>
    </xf>
    <xf numFmtId="1" fontId="3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3" fillId="0" borderId="14" xfId="53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4" fontId="3" fillId="0" borderId="14" xfId="53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center" wrapText="1"/>
    </xf>
    <xf numFmtId="164" fontId="3" fillId="0" borderId="14" xfId="53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1" fontId="3" fillId="0" borderId="14" xfId="5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2" fontId="0" fillId="0" borderId="12" xfId="0" applyNumberFormat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center" wrapText="1"/>
    </xf>
    <xf numFmtId="1" fontId="3" fillId="0" borderId="10" xfId="53" applyNumberFormat="1" applyFont="1" applyFill="1" applyBorder="1" applyAlignment="1">
      <alignment horizontal="center" wrapText="1"/>
    </xf>
    <xf numFmtId="4" fontId="3" fillId="33" borderId="24" xfId="53" applyNumberFormat="1" applyFont="1" applyFill="1" applyBorder="1" applyAlignment="1">
      <alignment horizontal="center" wrapText="1"/>
    </xf>
    <xf numFmtId="2" fontId="2" fillId="33" borderId="24" xfId="0" applyNumberFormat="1" applyFont="1" applyFill="1" applyBorder="1" applyAlignment="1">
      <alignment wrapText="1"/>
    </xf>
    <xf numFmtId="4" fontId="3" fillId="33" borderId="24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>
      <alignment vertical="top"/>
    </xf>
    <xf numFmtId="4" fontId="4" fillId="0" borderId="14" xfId="5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164" fontId="4" fillId="33" borderId="18" xfId="53" applyNumberFormat="1" applyFont="1" applyFill="1" applyBorder="1" applyAlignment="1">
      <alignment horizontal="left" vertical="center" wrapText="1"/>
    </xf>
    <xf numFmtId="164" fontId="4" fillId="33" borderId="15" xfId="53" applyNumberFormat="1" applyFont="1" applyFill="1" applyBorder="1" applyAlignment="1">
      <alignment horizontal="left" vertical="center" wrapText="1"/>
    </xf>
    <xf numFmtId="44" fontId="4" fillId="33" borderId="18" xfId="53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4" fontId="4" fillId="33" borderId="10" xfId="53" applyNumberFormat="1" applyFont="1" applyFill="1" applyBorder="1" applyAlignment="1">
      <alignment horizontal="center" vertical="top"/>
    </xf>
    <xf numFmtId="164" fontId="4" fillId="33" borderId="13" xfId="53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4" fontId="4" fillId="33" borderId="15" xfId="53" applyFont="1" applyFill="1" applyBorder="1" applyAlignment="1">
      <alignment horizontal="center"/>
    </xf>
    <xf numFmtId="44" fontId="4" fillId="33" borderId="12" xfId="53" applyFont="1" applyFill="1" applyBorder="1" applyAlignment="1">
      <alignment horizontal="center"/>
    </xf>
    <xf numFmtId="164" fontId="4" fillId="33" borderId="18" xfId="53" applyNumberFormat="1" applyFont="1" applyFill="1" applyBorder="1" applyAlignment="1">
      <alignment horizontal="center" vertical="center" wrapText="1"/>
    </xf>
    <xf numFmtId="164" fontId="4" fillId="33" borderId="15" xfId="53" applyNumberFormat="1" applyFont="1" applyFill="1" applyBorder="1" applyAlignment="1">
      <alignment horizontal="center" vertical="center" wrapText="1"/>
    </xf>
    <xf numFmtId="164" fontId="4" fillId="33" borderId="28" xfId="53" applyNumberFormat="1" applyFont="1" applyFill="1" applyBorder="1" applyAlignment="1">
      <alignment horizontal="left" vertical="center" wrapText="1"/>
    </xf>
    <xf numFmtId="164" fontId="4" fillId="33" borderId="24" xfId="53" applyNumberFormat="1" applyFont="1" applyFill="1" applyBorder="1" applyAlignment="1">
      <alignment horizontal="left" vertical="center" wrapText="1"/>
    </xf>
    <xf numFmtId="164" fontId="4" fillId="33" borderId="10" xfId="53" applyNumberFormat="1" applyFont="1" applyFill="1" applyBorder="1" applyAlignment="1">
      <alignment horizontal="center" vertical="center" wrapText="1"/>
    </xf>
    <xf numFmtId="164" fontId="4" fillId="33" borderId="13" xfId="53" applyNumberFormat="1" applyFont="1" applyFill="1" applyBorder="1" applyAlignment="1">
      <alignment horizontal="center" vertical="center" wrapText="1"/>
    </xf>
    <xf numFmtId="164" fontId="4" fillId="33" borderId="29" xfId="53" applyNumberFormat="1" applyFont="1" applyFill="1" applyBorder="1" applyAlignment="1">
      <alignment horizontal="left" vertical="center" wrapText="1"/>
    </xf>
    <xf numFmtId="164" fontId="4" fillId="33" borderId="30" xfId="53" applyNumberFormat="1" applyFont="1" applyFill="1" applyBorder="1" applyAlignment="1">
      <alignment horizontal="left" vertical="center" wrapText="1"/>
    </xf>
    <xf numFmtId="164" fontId="4" fillId="33" borderId="25" xfId="5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4" fillId="33" borderId="10" xfId="53" applyNumberFormat="1" applyFont="1" applyFill="1" applyBorder="1" applyAlignment="1">
      <alignment horizontal="center" vertical="center"/>
    </xf>
    <xf numFmtId="164" fontId="4" fillId="33" borderId="13" xfId="53" applyNumberFormat="1" applyFont="1" applyFill="1" applyBorder="1" applyAlignment="1">
      <alignment horizontal="center" vertical="center"/>
    </xf>
    <xf numFmtId="164" fontId="4" fillId="33" borderId="12" xfId="53" applyNumberFormat="1" applyFont="1" applyFill="1" applyBorder="1" applyAlignment="1">
      <alignment horizontal="left" vertical="center" wrapText="1"/>
    </xf>
    <xf numFmtId="44" fontId="4" fillId="33" borderId="14" xfId="53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" fontId="3" fillId="0" borderId="14" xfId="53" applyNumberFormat="1" applyFont="1" applyFill="1" applyBorder="1" applyAlignment="1">
      <alignment horizontal="center" vertical="top" wrapText="1"/>
    </xf>
    <xf numFmtId="164" fontId="3" fillId="0" borderId="14" xfId="53" applyNumberFormat="1" applyFont="1" applyFill="1" applyBorder="1" applyAlignment="1">
      <alignment vertical="top" wrapText="1"/>
    </xf>
    <xf numFmtId="4" fontId="3" fillId="0" borderId="14" xfId="53" applyNumberFormat="1" applyFont="1" applyFill="1" applyBorder="1" applyAlignment="1">
      <alignment horizontal="center" vertical="top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Νόμισμα 2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</xdr:row>
      <xdr:rowOff>9525</xdr:rowOff>
    </xdr:from>
    <xdr:to>
      <xdr:col>5</xdr:col>
      <xdr:colOff>47625</xdr:colOff>
      <xdr:row>6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3981450" y="9144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ΕΡΓΟ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47625</xdr:colOff>
      <xdr:row>4</xdr:row>
      <xdr:rowOff>200025</xdr:rowOff>
    </xdr:from>
    <xdr:to>
      <xdr:col>10</xdr:col>
      <xdr:colOff>9525</xdr:colOff>
      <xdr:row>7</xdr:row>
      <xdr:rowOff>180975</xdr:rowOff>
    </xdr:to>
    <xdr:sp>
      <xdr:nvSpPr>
        <xdr:cNvPr id="3" name="Rectangle 1180"/>
        <xdr:cNvSpPr>
          <a:spLocks/>
        </xdr:cNvSpPr>
      </xdr:nvSpPr>
      <xdr:spPr>
        <a:xfrm>
          <a:off x="4857750" y="895350"/>
          <a:ext cx="3609975" cy="609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«Αποκατάσταση Καθολικού Ιεράς Μονής Κοιμήσεως Θεοτόκου Παναγίας Ραιδιώτισσας Βροσύνας»
</a:t>
          </a:r>
        </a:p>
      </xdr:txBody>
    </xdr:sp>
    <xdr:clientData/>
  </xdr:twoCellAnchor>
  <xdr:twoCellAnchor>
    <xdr:from>
      <xdr:col>5</xdr:col>
      <xdr:colOff>28575</xdr:colOff>
      <xdr:row>7</xdr:row>
      <xdr:rowOff>190500</xdr:rowOff>
    </xdr:from>
    <xdr:to>
      <xdr:col>9</xdr:col>
      <xdr:colOff>228600</xdr:colOff>
      <xdr:row>9</xdr:row>
      <xdr:rowOff>28575</xdr:rowOff>
    </xdr:to>
    <xdr:sp>
      <xdr:nvSpPr>
        <xdr:cNvPr id="4" name="Rectangle 1181"/>
        <xdr:cNvSpPr>
          <a:spLocks/>
        </xdr:cNvSpPr>
      </xdr:nvSpPr>
      <xdr:spPr>
        <a:xfrm>
          <a:off x="4838700" y="1514475"/>
          <a:ext cx="2886075" cy="257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Προϋπολογισμός: 40.000,00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</xdr:row>
      <xdr:rowOff>9525</xdr:rowOff>
    </xdr:from>
    <xdr:to>
      <xdr:col>5</xdr:col>
      <xdr:colOff>47625</xdr:colOff>
      <xdr:row>6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4572000" y="9144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ΕΡΓΟ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47625</xdr:colOff>
      <xdr:row>4</xdr:row>
      <xdr:rowOff>200025</xdr:rowOff>
    </xdr:from>
    <xdr:to>
      <xdr:col>9</xdr:col>
      <xdr:colOff>9525</xdr:colOff>
      <xdr:row>7</xdr:row>
      <xdr:rowOff>180975</xdr:rowOff>
    </xdr:to>
    <xdr:sp>
      <xdr:nvSpPr>
        <xdr:cNvPr id="3" name="Rectangle 1180"/>
        <xdr:cNvSpPr>
          <a:spLocks/>
        </xdr:cNvSpPr>
      </xdr:nvSpPr>
      <xdr:spPr>
        <a:xfrm>
          <a:off x="5448300" y="895350"/>
          <a:ext cx="6419850" cy="609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«Αποκατάσταση Καθολικού Ιεράς Μονής Κοιμήσεως Θεοτόκου Παναγίας Ραιδιώτισσας </a:t>
          </a:r>
          <a:r>
            <a:rPr lang="en-US" cap="none" sz="1100" b="1" i="0" u="none" baseline="0">
              <a:solidFill>
                <a:srgbClr val="000000"/>
              </a:solidFill>
            </a:rPr>
            <a:t>»
</a:t>
          </a:r>
        </a:p>
      </xdr:txBody>
    </xdr:sp>
    <xdr:clientData/>
  </xdr:twoCellAnchor>
  <xdr:twoCellAnchor>
    <xdr:from>
      <xdr:col>4</xdr:col>
      <xdr:colOff>923925</xdr:colOff>
      <xdr:row>7</xdr:row>
      <xdr:rowOff>142875</xdr:rowOff>
    </xdr:from>
    <xdr:to>
      <xdr:col>8</xdr:col>
      <xdr:colOff>4333875</xdr:colOff>
      <xdr:row>8</xdr:row>
      <xdr:rowOff>180975</xdr:rowOff>
    </xdr:to>
    <xdr:sp>
      <xdr:nvSpPr>
        <xdr:cNvPr id="4" name="Rectangle 1181"/>
        <xdr:cNvSpPr>
          <a:spLocks/>
        </xdr:cNvSpPr>
      </xdr:nvSpPr>
      <xdr:spPr>
        <a:xfrm>
          <a:off x="5381625" y="1466850"/>
          <a:ext cx="642937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Προϋπολογισμός: 40.000,00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609600</xdr:colOff>
      <xdr:row>3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2124075</xdr:colOff>
      <xdr:row>3</xdr:row>
      <xdr:rowOff>171450</xdr:rowOff>
    </xdr:from>
    <xdr:to>
      <xdr:col>1</xdr:col>
      <xdr:colOff>2800350</xdr:colOff>
      <xdr:row>6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2505075" y="657225"/>
          <a:ext cx="6762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ΕΡΓΟ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2743200</xdr:colOff>
      <xdr:row>3</xdr:row>
      <xdr:rowOff>200025</xdr:rowOff>
    </xdr:from>
    <xdr:to>
      <xdr:col>3</xdr:col>
      <xdr:colOff>904875</xdr:colOff>
      <xdr:row>7</xdr:row>
      <xdr:rowOff>142875</xdr:rowOff>
    </xdr:to>
    <xdr:sp>
      <xdr:nvSpPr>
        <xdr:cNvPr id="3" name="Rectangle 1180"/>
        <xdr:cNvSpPr>
          <a:spLocks/>
        </xdr:cNvSpPr>
      </xdr:nvSpPr>
      <xdr:spPr>
        <a:xfrm>
          <a:off x="3124200" y="685800"/>
          <a:ext cx="2676525" cy="7810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«Αποκατάσταση Καθολικού Ιεράς Μονής Κοιμήσεως Θεοτόκου Παναγίας Ραιδιώτισσας Βροσύνας»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F23" sqref="F23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3" width="8.8515625" style="0" customWidth="1"/>
    <col min="4" max="4" width="7.140625" style="0" customWidth="1"/>
    <col min="5" max="5" width="10.57421875" style="0" customWidth="1"/>
    <col min="6" max="6" width="9.28125" style="0" customWidth="1"/>
  </cols>
  <sheetData>
    <row r="1" spans="1:9" ht="15" customHeight="1">
      <c r="A1" s="4" t="s">
        <v>1</v>
      </c>
      <c r="E1" s="110" t="s">
        <v>2</v>
      </c>
      <c r="F1" s="111" t="s">
        <v>78</v>
      </c>
      <c r="G1" s="111"/>
      <c r="H1" s="111"/>
      <c r="I1" s="111"/>
    </row>
    <row r="2" spans="1:9" ht="17.25" thickBot="1">
      <c r="A2" s="4" t="s">
        <v>3</v>
      </c>
      <c r="E2" s="110"/>
      <c r="F2" s="112"/>
      <c r="G2" s="112"/>
      <c r="H2" s="112"/>
      <c r="I2" s="112"/>
    </row>
    <row r="3" spans="1:9" ht="17.25" thickTop="1">
      <c r="A3" s="4" t="s">
        <v>4</v>
      </c>
      <c r="I3" s="2"/>
    </row>
    <row r="4" ht="16.5">
      <c r="A4" s="4" t="s">
        <v>7</v>
      </c>
    </row>
    <row r="5" spans="1:7" ht="16.5">
      <c r="A5" s="4" t="s">
        <v>8</v>
      </c>
      <c r="F5" s="5" t="s">
        <v>5</v>
      </c>
      <c r="G5" s="6" t="s">
        <v>6</v>
      </c>
    </row>
    <row r="6" ht="12.75">
      <c r="A6" s="1"/>
    </row>
    <row r="7" spans="1:9" ht="16.5">
      <c r="A7" s="115" t="s">
        <v>9</v>
      </c>
      <c r="B7" s="116"/>
      <c r="C7" s="116"/>
      <c r="D7" s="116"/>
      <c r="E7" s="116"/>
      <c r="F7" s="116"/>
      <c r="G7" s="116"/>
      <c r="H7" s="116"/>
      <c r="I7" s="11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16.5">
      <c r="A9" s="118" t="s">
        <v>0</v>
      </c>
      <c r="B9" s="8" t="s">
        <v>10</v>
      </c>
      <c r="C9" s="8" t="s">
        <v>11</v>
      </c>
      <c r="D9" s="8" t="s">
        <v>12</v>
      </c>
      <c r="E9" s="8" t="s">
        <v>13</v>
      </c>
      <c r="F9" s="9" t="s">
        <v>14</v>
      </c>
      <c r="G9" s="9" t="s">
        <v>15</v>
      </c>
      <c r="H9" s="10" t="s">
        <v>16</v>
      </c>
      <c r="I9" s="11"/>
    </row>
    <row r="10" spans="1:9" ht="16.5">
      <c r="A10" s="119"/>
      <c r="B10" s="12"/>
      <c r="C10" s="12"/>
      <c r="D10" s="12"/>
      <c r="E10" s="12"/>
      <c r="F10" s="13" t="s">
        <v>17</v>
      </c>
      <c r="G10" s="13" t="s">
        <v>18</v>
      </c>
      <c r="H10" s="14" t="s">
        <v>19</v>
      </c>
      <c r="I10" s="14" t="s">
        <v>20</v>
      </c>
    </row>
    <row r="11" spans="1:9" ht="16.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5" customHeight="1">
      <c r="A12" s="113" t="s">
        <v>46</v>
      </c>
      <c r="B12" s="114"/>
      <c r="C12" s="114"/>
      <c r="D12" s="16"/>
      <c r="E12" s="16"/>
      <c r="F12" s="16"/>
      <c r="G12" s="17"/>
      <c r="H12" s="18"/>
      <c r="I12" s="19"/>
    </row>
    <row r="13" spans="1:9" ht="33">
      <c r="A13" s="20">
        <v>1</v>
      </c>
      <c r="B13" s="21" t="s">
        <v>47</v>
      </c>
      <c r="C13" s="22" t="s">
        <v>48</v>
      </c>
      <c r="D13" s="22" t="s">
        <v>21</v>
      </c>
      <c r="E13" s="22" t="s">
        <v>49</v>
      </c>
      <c r="F13" s="22">
        <f>0.37+0.32*7</f>
        <v>2.6100000000000003</v>
      </c>
      <c r="G13" s="23">
        <f>3*1.75*70*0.65</f>
        <v>238.875</v>
      </c>
      <c r="H13" s="24">
        <f aca="true" t="shared" si="0" ref="H13:H19">G13*F13</f>
        <v>623.4637500000001</v>
      </c>
      <c r="I13" s="25"/>
    </row>
    <row r="14" spans="1:9" ht="33" customHeight="1">
      <c r="A14" s="20">
        <v>2</v>
      </c>
      <c r="B14" s="26" t="s">
        <v>50</v>
      </c>
      <c r="C14" s="27" t="s">
        <v>51</v>
      </c>
      <c r="D14" s="27" t="s">
        <v>52</v>
      </c>
      <c r="E14" s="27" t="s">
        <v>53</v>
      </c>
      <c r="F14" s="27">
        <v>0.5</v>
      </c>
      <c r="G14" s="23">
        <v>2000</v>
      </c>
      <c r="H14" s="28">
        <f t="shared" si="0"/>
        <v>1000</v>
      </c>
      <c r="I14" s="29"/>
    </row>
    <row r="15" spans="1:9" ht="33" customHeight="1">
      <c r="A15" s="20">
        <v>3</v>
      </c>
      <c r="B15" s="26" t="s">
        <v>54</v>
      </c>
      <c r="C15" s="27" t="s">
        <v>55</v>
      </c>
      <c r="D15" s="27" t="s">
        <v>21</v>
      </c>
      <c r="E15" s="27" t="s">
        <v>56</v>
      </c>
      <c r="F15" s="27">
        <v>63</v>
      </c>
      <c r="G15" s="23">
        <f>0.85*0.9*5</f>
        <v>3.825</v>
      </c>
      <c r="H15" s="28">
        <f t="shared" si="0"/>
        <v>240.97500000000002</v>
      </c>
      <c r="I15" s="29"/>
    </row>
    <row r="16" spans="1:9" ht="33" customHeight="1">
      <c r="A16" s="20">
        <v>4</v>
      </c>
      <c r="B16" s="26" t="s">
        <v>57</v>
      </c>
      <c r="C16" s="27" t="s">
        <v>58</v>
      </c>
      <c r="D16" s="27" t="s">
        <v>21</v>
      </c>
      <c r="E16" s="27" t="s">
        <v>22</v>
      </c>
      <c r="F16" s="27">
        <v>100.5</v>
      </c>
      <c r="G16" s="23">
        <v>1</v>
      </c>
      <c r="H16" s="28">
        <f t="shared" si="0"/>
        <v>100.5</v>
      </c>
      <c r="I16" s="29"/>
    </row>
    <row r="17" spans="1:9" ht="49.5">
      <c r="A17" s="20">
        <v>5</v>
      </c>
      <c r="B17" s="26" t="s">
        <v>79</v>
      </c>
      <c r="C17" s="27" t="s">
        <v>23</v>
      </c>
      <c r="D17" s="27" t="s">
        <v>24</v>
      </c>
      <c r="E17" s="27" t="s">
        <v>25</v>
      </c>
      <c r="F17" s="27">
        <v>0.95</v>
      </c>
      <c r="G17" s="23">
        <f>G15*10</f>
        <v>38.25</v>
      </c>
      <c r="H17" s="28">
        <f t="shared" si="0"/>
        <v>36.3375</v>
      </c>
      <c r="I17" s="29"/>
    </row>
    <row r="18" spans="1:9" ht="33">
      <c r="A18" s="20">
        <v>6</v>
      </c>
      <c r="B18" s="26" t="s">
        <v>59</v>
      </c>
      <c r="C18" s="27" t="s">
        <v>60</v>
      </c>
      <c r="D18" s="27" t="s">
        <v>61</v>
      </c>
      <c r="E18" s="27" t="s">
        <v>62</v>
      </c>
      <c r="F18" s="27">
        <v>2.8</v>
      </c>
      <c r="G18" s="23">
        <f>115*G16</f>
        <v>115</v>
      </c>
      <c r="H18" s="28">
        <f t="shared" si="0"/>
        <v>322</v>
      </c>
      <c r="I18" s="29"/>
    </row>
    <row r="19" spans="1:9" ht="33">
      <c r="A19" s="20">
        <v>7</v>
      </c>
      <c r="B19" s="26" t="s">
        <v>63</v>
      </c>
      <c r="C19" s="27" t="s">
        <v>64</v>
      </c>
      <c r="D19" s="27" t="s">
        <v>52</v>
      </c>
      <c r="E19" s="27" t="s">
        <v>65</v>
      </c>
      <c r="F19" s="27">
        <v>27.5</v>
      </c>
      <c r="G19" s="23">
        <v>5</v>
      </c>
      <c r="H19" s="28">
        <f t="shared" si="0"/>
        <v>137.5</v>
      </c>
      <c r="I19" s="30">
        <f>SUM(H13:H19)</f>
        <v>2460.7762500000003</v>
      </c>
    </row>
    <row r="20" spans="1:9" ht="15" customHeight="1">
      <c r="A20" s="113" t="s">
        <v>66</v>
      </c>
      <c r="B20" s="114"/>
      <c r="C20" s="114"/>
      <c r="D20" s="16"/>
      <c r="E20" s="16"/>
      <c r="F20" s="16"/>
      <c r="G20" s="17"/>
      <c r="H20" s="18"/>
      <c r="I20" s="31"/>
    </row>
    <row r="21" spans="1:9" ht="33">
      <c r="A21" s="32">
        <v>8</v>
      </c>
      <c r="B21" s="26" t="s">
        <v>67</v>
      </c>
      <c r="C21" s="27" t="s">
        <v>80</v>
      </c>
      <c r="D21" s="27" t="s">
        <v>21</v>
      </c>
      <c r="E21" s="27" t="s">
        <v>68</v>
      </c>
      <c r="F21" s="27">
        <f>2.25+0.32*45</f>
        <v>16.65</v>
      </c>
      <c r="G21" s="23">
        <v>31.404480413496827</v>
      </c>
      <c r="H21" s="28">
        <f>G21*F21</f>
        <v>522.8845988847221</v>
      </c>
      <c r="I21" s="29"/>
    </row>
    <row r="22" spans="1:9" ht="33" customHeight="1">
      <c r="A22" s="32">
        <v>9</v>
      </c>
      <c r="B22" s="26" t="s">
        <v>69</v>
      </c>
      <c r="C22" s="27" t="s">
        <v>81</v>
      </c>
      <c r="D22" s="27" t="s">
        <v>21</v>
      </c>
      <c r="E22" s="27" t="s">
        <v>70</v>
      </c>
      <c r="F22" s="27">
        <v>0.9</v>
      </c>
      <c r="G22" s="23">
        <f>G21</f>
        <v>31.404480413496827</v>
      </c>
      <c r="H22" s="28">
        <f>G22*F22</f>
        <v>28.264032372147145</v>
      </c>
      <c r="I22" s="33"/>
    </row>
    <row r="23" spans="1:9" ht="33">
      <c r="A23" s="32">
        <v>10</v>
      </c>
      <c r="B23" s="21" t="s">
        <v>71</v>
      </c>
      <c r="C23" s="22" t="s">
        <v>73</v>
      </c>
      <c r="D23" s="22" t="s">
        <v>21</v>
      </c>
      <c r="E23" s="22" t="s">
        <v>74</v>
      </c>
      <c r="F23" s="27">
        <f>9.7+0.32*50</f>
        <v>25.7</v>
      </c>
      <c r="G23" s="23">
        <f>40*70*0.08</f>
        <v>224</v>
      </c>
      <c r="H23" s="28">
        <f>G23*F23</f>
        <v>5756.8</v>
      </c>
      <c r="I23" s="30">
        <f>SUM(H21:H23)</f>
        <v>6307.94863125687</v>
      </c>
    </row>
    <row r="24" spans="1:9" ht="16.5">
      <c r="A24" s="2"/>
      <c r="B24" s="2"/>
      <c r="C24" s="2"/>
      <c r="D24" s="2"/>
      <c r="E24" s="2"/>
      <c r="F24" s="34" t="s">
        <v>26</v>
      </c>
      <c r="G24" s="35"/>
      <c r="H24" s="36"/>
      <c r="I24" s="37">
        <f>SUM(I19:I23)</f>
        <v>8768.72488125687</v>
      </c>
    </row>
    <row r="25" spans="1:9" ht="16.5">
      <c r="A25" s="2"/>
      <c r="B25" s="2"/>
      <c r="C25" s="2"/>
      <c r="D25" s="2"/>
      <c r="E25" s="2"/>
      <c r="F25" s="38" t="s">
        <v>27</v>
      </c>
      <c r="G25" s="39"/>
      <c r="H25" s="39"/>
      <c r="I25" s="40">
        <f>I24*0.15</f>
        <v>1315.3087321885305</v>
      </c>
    </row>
    <row r="26" spans="1:9" ht="16.5">
      <c r="A26" s="2"/>
      <c r="B26" s="2"/>
      <c r="C26" s="2"/>
      <c r="D26" s="2"/>
      <c r="E26" s="2"/>
      <c r="F26" s="41"/>
      <c r="G26" s="42" t="s">
        <v>28</v>
      </c>
      <c r="H26" s="43"/>
      <c r="I26" s="40">
        <f>I25+I24</f>
        <v>10084.033613445401</v>
      </c>
    </row>
    <row r="27" spans="1:9" ht="16.5">
      <c r="A27" s="2"/>
      <c r="B27" s="2"/>
      <c r="C27" s="2"/>
      <c r="D27" s="2"/>
      <c r="E27" s="2"/>
      <c r="F27" s="41" t="s">
        <v>29</v>
      </c>
      <c r="G27" s="39"/>
      <c r="H27" s="39"/>
      <c r="I27" s="40">
        <f>I26*0.19</f>
        <v>1915.9663865546263</v>
      </c>
    </row>
    <row r="28" spans="1:9" ht="16.5">
      <c r="A28" s="2"/>
      <c r="B28" s="2"/>
      <c r="C28" s="2"/>
      <c r="D28" s="2"/>
      <c r="E28" s="2"/>
      <c r="F28" s="34" t="s">
        <v>30</v>
      </c>
      <c r="G28" s="44"/>
      <c r="H28" s="44"/>
      <c r="I28" s="45">
        <f>I27+I26</f>
        <v>12000.000000000027</v>
      </c>
    </row>
    <row r="29" spans="1:9" ht="16.5">
      <c r="A29" s="2"/>
      <c r="B29" s="2"/>
      <c r="C29" s="2"/>
      <c r="D29" s="2"/>
      <c r="E29" s="2"/>
      <c r="F29" s="46"/>
      <c r="G29" s="46"/>
      <c r="H29" s="46"/>
      <c r="I29" s="47"/>
    </row>
    <row r="30" spans="1:9" ht="16.5">
      <c r="A30" s="108" t="s">
        <v>37</v>
      </c>
      <c r="B30" s="108"/>
      <c r="C30" s="7"/>
      <c r="D30" s="7"/>
      <c r="E30" s="7"/>
      <c r="F30" s="48"/>
      <c r="G30" s="49" t="s">
        <v>38</v>
      </c>
      <c r="H30" s="49"/>
      <c r="I30" s="49"/>
    </row>
    <row r="31" spans="1:9" ht="16.5">
      <c r="A31" s="109" t="s">
        <v>31</v>
      </c>
      <c r="B31" s="109"/>
      <c r="C31" s="7"/>
      <c r="D31" s="7"/>
      <c r="E31" s="7"/>
      <c r="F31" s="7"/>
      <c r="G31" s="7"/>
      <c r="H31" s="7"/>
      <c r="I31" s="7"/>
    </row>
    <row r="32" spans="1:9" ht="16.5">
      <c r="A32" s="120" t="s">
        <v>36</v>
      </c>
      <c r="B32" s="120"/>
      <c r="C32" s="7"/>
      <c r="D32" s="7"/>
      <c r="E32" s="7"/>
      <c r="F32" s="121" t="s">
        <v>45</v>
      </c>
      <c r="G32" s="121"/>
      <c r="H32" s="121"/>
      <c r="I32" s="121"/>
    </row>
    <row r="33" spans="1:9" ht="16.5">
      <c r="A33" s="7"/>
      <c r="B33" s="7"/>
      <c r="C33" s="2"/>
      <c r="D33" s="50"/>
      <c r="E33" s="50"/>
      <c r="F33" s="7"/>
      <c r="G33" s="7"/>
      <c r="H33" s="7"/>
      <c r="I33" s="7"/>
    </row>
    <row r="34" spans="1:9" ht="16.5">
      <c r="A34" s="7"/>
      <c r="B34" s="7"/>
      <c r="C34" s="2"/>
      <c r="D34" s="50"/>
      <c r="E34" s="50"/>
      <c r="F34" s="7"/>
      <c r="G34" s="7"/>
      <c r="H34" s="7"/>
      <c r="I34" s="7"/>
    </row>
    <row r="35" spans="1:9" ht="16.5">
      <c r="A35" s="7"/>
      <c r="B35" s="7"/>
      <c r="C35" s="2"/>
      <c r="D35" s="2"/>
      <c r="E35" s="2"/>
      <c r="F35" s="2"/>
      <c r="G35" s="2"/>
      <c r="H35" s="2"/>
      <c r="I35" s="2"/>
    </row>
    <row r="36" spans="1:9" ht="16.5">
      <c r="A36" s="7"/>
      <c r="B36" s="7"/>
      <c r="C36" s="2"/>
      <c r="D36" s="7"/>
      <c r="E36" s="7"/>
      <c r="F36" s="7"/>
      <c r="G36" s="7"/>
      <c r="H36" s="7"/>
      <c r="I36" s="7"/>
    </row>
    <row r="37" spans="1:9" ht="16.5">
      <c r="A37" s="120" t="s">
        <v>32</v>
      </c>
      <c r="B37" s="120"/>
      <c r="C37" s="2"/>
      <c r="D37" s="7"/>
      <c r="E37" s="7"/>
      <c r="F37" s="120" t="s">
        <v>76</v>
      </c>
      <c r="G37" s="120"/>
      <c r="H37" s="120"/>
      <c r="I37" s="120"/>
    </row>
    <row r="38" spans="1:9" ht="16.5">
      <c r="A38" s="120" t="s">
        <v>33</v>
      </c>
      <c r="B38" s="120"/>
      <c r="C38" s="2"/>
      <c r="D38" s="7"/>
      <c r="E38" s="7"/>
      <c r="F38" s="120" t="s">
        <v>77</v>
      </c>
      <c r="G38" s="120"/>
      <c r="H38" s="120"/>
      <c r="I38" s="120"/>
    </row>
    <row r="39" spans="1:9" ht="16.5">
      <c r="A39" s="3"/>
      <c r="B39" s="2"/>
      <c r="C39" s="2"/>
      <c r="D39" s="7"/>
      <c r="E39" s="7"/>
      <c r="F39" s="7"/>
      <c r="G39" s="2"/>
      <c r="H39" s="2"/>
      <c r="I39" s="2"/>
    </row>
    <row r="40" spans="1:9" ht="14.25">
      <c r="A40" s="7"/>
      <c r="B40" s="7"/>
      <c r="C40" s="7"/>
      <c r="D40" s="7"/>
      <c r="E40" s="7"/>
      <c r="F40" s="7"/>
      <c r="G40" s="7"/>
      <c r="H40" s="7"/>
      <c r="I40" s="7"/>
    </row>
  </sheetData>
  <sheetProtection/>
  <mergeCells count="14">
    <mergeCell ref="A38:B38"/>
    <mergeCell ref="F38:I38"/>
    <mergeCell ref="A32:B32"/>
    <mergeCell ref="F32:I32"/>
    <mergeCell ref="A37:B37"/>
    <mergeCell ref="F37:I37"/>
    <mergeCell ref="A30:B30"/>
    <mergeCell ref="A31:B31"/>
    <mergeCell ref="E1:E2"/>
    <mergeCell ref="F1:I2"/>
    <mergeCell ref="A20:C20"/>
    <mergeCell ref="A7:I7"/>
    <mergeCell ref="A9:A10"/>
    <mergeCell ref="A12:C12"/>
  </mergeCells>
  <printOptions/>
  <pageMargins left="0.37" right="0.22" top="0.57" bottom="0.18" header="0.5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E10">
      <selection activeCell="L29" sqref="L29"/>
    </sheetView>
  </sheetViews>
  <sheetFormatPr defaultColWidth="9.140625" defaultRowHeight="12.75"/>
  <cols>
    <col min="1" max="1" width="5.7109375" style="0" customWidth="1"/>
    <col min="2" max="2" width="45.00390625" style="0" customWidth="1"/>
    <col min="3" max="3" width="8.8515625" style="0" customWidth="1"/>
    <col min="4" max="4" width="7.140625" style="0" customWidth="1"/>
    <col min="5" max="5" width="11.140625" style="0" customWidth="1"/>
    <col min="6" max="6" width="9.28125" style="0" customWidth="1"/>
  </cols>
  <sheetData>
    <row r="1" spans="1:10" ht="17.25" customHeight="1">
      <c r="A1" s="4" t="s">
        <v>1</v>
      </c>
      <c r="B1" s="7"/>
      <c r="C1" s="7"/>
      <c r="D1" s="7"/>
      <c r="E1" s="7"/>
      <c r="F1" s="110" t="s">
        <v>2</v>
      </c>
      <c r="G1" s="111" t="s">
        <v>78</v>
      </c>
      <c r="H1" s="111"/>
      <c r="I1" s="111"/>
      <c r="J1" s="111"/>
    </row>
    <row r="2" spans="1:10" ht="17.25" thickBot="1">
      <c r="A2" s="4" t="s">
        <v>3</v>
      </c>
      <c r="B2" s="7"/>
      <c r="C2" s="7"/>
      <c r="D2" s="7"/>
      <c r="E2" s="7"/>
      <c r="F2" s="110"/>
      <c r="G2" s="112"/>
      <c r="H2" s="112"/>
      <c r="I2" s="112"/>
      <c r="J2" s="112"/>
    </row>
    <row r="3" spans="1:10" ht="17.25" thickTop="1">
      <c r="A3" s="4" t="s">
        <v>4</v>
      </c>
      <c r="B3" s="7"/>
      <c r="C3" s="7"/>
      <c r="D3" s="7"/>
      <c r="E3" s="7"/>
      <c r="F3" s="7"/>
      <c r="G3" s="7"/>
      <c r="H3" s="7"/>
      <c r="I3" s="2"/>
      <c r="J3" s="7"/>
    </row>
    <row r="4" spans="1:10" ht="16.5">
      <c r="A4" s="4" t="s">
        <v>7</v>
      </c>
      <c r="B4" s="7"/>
      <c r="C4" s="7"/>
      <c r="D4" s="7"/>
      <c r="E4" s="7"/>
      <c r="F4" s="7"/>
      <c r="G4" s="7"/>
      <c r="H4" s="7"/>
      <c r="I4" s="7"/>
      <c r="J4" s="7"/>
    </row>
    <row r="5" spans="1:10" ht="16.5">
      <c r="A5" s="4" t="s">
        <v>8</v>
      </c>
      <c r="B5" s="7"/>
      <c r="C5" s="7"/>
      <c r="D5" s="7"/>
      <c r="E5" s="7"/>
      <c r="F5" s="5" t="s">
        <v>5</v>
      </c>
      <c r="G5" s="6" t="s">
        <v>6</v>
      </c>
      <c r="H5" s="7"/>
      <c r="I5" s="7"/>
      <c r="J5" s="7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6.5">
      <c r="A7" s="115" t="s">
        <v>39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4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25.5" customHeight="1">
      <c r="A9" s="118" t="s">
        <v>0</v>
      </c>
      <c r="B9" s="8" t="s">
        <v>10</v>
      </c>
      <c r="C9" s="8" t="s">
        <v>11</v>
      </c>
      <c r="D9" s="8" t="s">
        <v>12</v>
      </c>
      <c r="E9" s="8" t="s">
        <v>13</v>
      </c>
      <c r="F9" s="122" t="s">
        <v>40</v>
      </c>
      <c r="G9" s="122" t="s">
        <v>41</v>
      </c>
      <c r="H9" s="122" t="s">
        <v>42</v>
      </c>
      <c r="I9" s="122" t="s">
        <v>43</v>
      </c>
      <c r="J9" s="122" t="s">
        <v>44</v>
      </c>
    </row>
    <row r="10" spans="1:10" ht="16.5">
      <c r="A10" s="119"/>
      <c r="B10" s="12"/>
      <c r="C10" s="12"/>
      <c r="D10" s="12"/>
      <c r="E10" s="12"/>
      <c r="F10" s="123"/>
      <c r="G10" s="123"/>
      <c r="H10" s="123"/>
      <c r="I10" s="123"/>
      <c r="J10" s="123"/>
    </row>
    <row r="11" spans="1:10" ht="16.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</row>
    <row r="12" spans="1:10" ht="16.5">
      <c r="A12" s="126" t="s">
        <v>34</v>
      </c>
      <c r="B12" s="127"/>
      <c r="C12" s="127"/>
      <c r="D12" s="16"/>
      <c r="E12" s="16"/>
      <c r="F12" s="52"/>
      <c r="G12" s="52"/>
      <c r="H12" s="52"/>
      <c r="I12" s="52"/>
      <c r="J12" s="53"/>
    </row>
    <row r="13" spans="1:10" ht="19.5" customHeight="1">
      <c r="A13" s="20">
        <v>1</v>
      </c>
      <c r="B13" s="21" t="s">
        <v>47</v>
      </c>
      <c r="C13" s="22" t="s">
        <v>48</v>
      </c>
      <c r="D13" s="22" t="s">
        <v>21</v>
      </c>
      <c r="E13" s="22" t="s">
        <v>49</v>
      </c>
      <c r="F13" s="54">
        <v>3</v>
      </c>
      <c r="G13" s="60">
        <v>1.55</v>
      </c>
      <c r="H13" s="60">
        <v>65</v>
      </c>
      <c r="I13" s="54">
        <v>0.65</v>
      </c>
      <c r="J13" s="23">
        <f>F13*G13*H13*I13</f>
        <v>196.4625</v>
      </c>
    </row>
    <row r="14" spans="1:10" ht="19.5" customHeight="1">
      <c r="A14" s="20">
        <v>2</v>
      </c>
      <c r="B14" s="26" t="s">
        <v>50</v>
      </c>
      <c r="C14" s="27" t="s">
        <v>51</v>
      </c>
      <c r="D14" s="27" t="s">
        <v>52</v>
      </c>
      <c r="E14" s="27" t="s">
        <v>53</v>
      </c>
      <c r="F14" s="54"/>
      <c r="G14" s="54"/>
      <c r="H14" s="60">
        <v>950</v>
      </c>
      <c r="I14" s="54"/>
      <c r="J14" s="23">
        <v>950</v>
      </c>
    </row>
    <row r="15" spans="1:10" ht="19.5" customHeight="1">
      <c r="A15" s="20">
        <v>3</v>
      </c>
      <c r="B15" s="26" t="s">
        <v>54</v>
      </c>
      <c r="C15" s="27" t="s">
        <v>55</v>
      </c>
      <c r="D15" s="27" t="s">
        <v>21</v>
      </c>
      <c r="E15" s="27" t="s">
        <v>56</v>
      </c>
      <c r="F15" s="60">
        <v>0.8</v>
      </c>
      <c r="G15" s="54">
        <v>0.9</v>
      </c>
      <c r="H15" s="54">
        <v>5</v>
      </c>
      <c r="I15" s="54" t="s">
        <v>75</v>
      </c>
      <c r="J15" s="23">
        <f>F15*G15*H15</f>
        <v>3.6000000000000005</v>
      </c>
    </row>
    <row r="16" spans="1:10" ht="19.5" customHeight="1">
      <c r="A16" s="20">
        <v>4</v>
      </c>
      <c r="B16" s="26" t="s">
        <v>57</v>
      </c>
      <c r="C16" s="27" t="s">
        <v>58</v>
      </c>
      <c r="D16" s="27" t="s">
        <v>21</v>
      </c>
      <c r="E16" s="27" t="s">
        <v>22</v>
      </c>
      <c r="F16" s="55"/>
      <c r="G16" s="54"/>
      <c r="H16" s="54"/>
      <c r="I16" s="54"/>
      <c r="J16" s="23">
        <v>1</v>
      </c>
    </row>
    <row r="17" spans="1:10" ht="34.5" customHeight="1">
      <c r="A17" s="20">
        <v>5</v>
      </c>
      <c r="B17" s="26" t="s">
        <v>79</v>
      </c>
      <c r="C17" s="27" t="s">
        <v>23</v>
      </c>
      <c r="D17" s="27" t="s">
        <v>24</v>
      </c>
      <c r="E17" s="27" t="s">
        <v>25</v>
      </c>
      <c r="F17" s="55"/>
      <c r="G17" s="54"/>
      <c r="H17" s="61">
        <f>J15</f>
        <v>3.6000000000000005</v>
      </c>
      <c r="I17" s="54">
        <v>10</v>
      </c>
      <c r="J17" s="23">
        <f>J15*10</f>
        <v>36.00000000000001</v>
      </c>
    </row>
    <row r="18" spans="1:10" ht="34.5" customHeight="1">
      <c r="A18" s="20">
        <v>6</v>
      </c>
      <c r="B18" s="26" t="s">
        <v>59</v>
      </c>
      <c r="C18" s="27" t="s">
        <v>60</v>
      </c>
      <c r="D18" s="27" t="s">
        <v>61</v>
      </c>
      <c r="E18" s="27" t="s">
        <v>62</v>
      </c>
      <c r="F18" s="55"/>
      <c r="G18" s="54"/>
      <c r="H18" s="62">
        <v>100</v>
      </c>
      <c r="I18" s="58">
        <f>J16</f>
        <v>1</v>
      </c>
      <c r="J18" s="23">
        <f>H18*I18</f>
        <v>100</v>
      </c>
    </row>
    <row r="19" spans="1:10" ht="19.5" customHeight="1">
      <c r="A19" s="20">
        <v>7</v>
      </c>
      <c r="B19" s="26" t="s">
        <v>63</v>
      </c>
      <c r="C19" s="27" t="s">
        <v>64</v>
      </c>
      <c r="D19" s="27" t="s">
        <v>52</v>
      </c>
      <c r="E19" s="27" t="s">
        <v>65</v>
      </c>
      <c r="F19" s="54"/>
      <c r="G19" s="54"/>
      <c r="H19" s="54">
        <v>5</v>
      </c>
      <c r="I19" s="54"/>
      <c r="J19" s="23">
        <v>5</v>
      </c>
    </row>
    <row r="20" spans="1:10" ht="16.5">
      <c r="A20" s="126" t="s">
        <v>35</v>
      </c>
      <c r="B20" s="127"/>
      <c r="C20" s="127"/>
      <c r="D20" s="16"/>
      <c r="E20" s="16"/>
      <c r="F20" s="56"/>
      <c r="G20" s="56"/>
      <c r="H20" s="56"/>
      <c r="I20" s="56"/>
      <c r="J20" s="57"/>
    </row>
    <row r="21" spans="1:11" ht="19.5" customHeight="1">
      <c r="A21" s="20">
        <v>8</v>
      </c>
      <c r="B21" s="26" t="s">
        <v>67</v>
      </c>
      <c r="C21" s="27" t="s">
        <v>80</v>
      </c>
      <c r="D21" s="27" t="s">
        <v>21</v>
      </c>
      <c r="E21" s="27" t="s">
        <v>68</v>
      </c>
      <c r="F21" s="54">
        <v>3.5</v>
      </c>
      <c r="G21" s="54">
        <v>0.1</v>
      </c>
      <c r="H21" s="60">
        <v>80</v>
      </c>
      <c r="I21" s="54"/>
      <c r="J21" s="23">
        <f>F21*G21*H21</f>
        <v>28.000000000000004</v>
      </c>
      <c r="K21" s="59"/>
    </row>
    <row r="22" spans="1:10" ht="19.5" customHeight="1">
      <c r="A22" s="32">
        <v>9</v>
      </c>
      <c r="B22" s="26" t="s">
        <v>69</v>
      </c>
      <c r="C22" s="27" t="s">
        <v>81</v>
      </c>
      <c r="D22" s="27" t="s">
        <v>21</v>
      </c>
      <c r="E22" s="27" t="s">
        <v>70</v>
      </c>
      <c r="F22" s="54">
        <v>3.5</v>
      </c>
      <c r="G22" s="54">
        <v>0.1</v>
      </c>
      <c r="H22" s="60">
        <v>80</v>
      </c>
      <c r="I22" s="54"/>
      <c r="J22" s="23">
        <f>J21</f>
        <v>28.000000000000004</v>
      </c>
    </row>
    <row r="23" spans="1:10" ht="16.5">
      <c r="A23" s="32">
        <v>10</v>
      </c>
      <c r="B23" s="21" t="s">
        <v>71</v>
      </c>
      <c r="C23" s="22" t="s">
        <v>73</v>
      </c>
      <c r="D23" s="22" t="s">
        <v>21</v>
      </c>
      <c r="E23" s="22" t="s">
        <v>72</v>
      </c>
      <c r="F23" s="54">
        <v>40</v>
      </c>
      <c r="G23" s="54">
        <v>0.08</v>
      </c>
      <c r="H23" s="60">
        <v>65</v>
      </c>
      <c r="I23" s="54"/>
      <c r="J23" s="23">
        <f>F23*G23*H23</f>
        <v>208</v>
      </c>
    </row>
    <row r="24" spans="1:10" ht="14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6.5">
      <c r="A25" s="7"/>
      <c r="B25" s="7"/>
      <c r="C25" s="7"/>
      <c r="D25" s="7"/>
      <c r="E25" s="7"/>
      <c r="F25" s="7"/>
      <c r="G25" s="48"/>
      <c r="H25" s="49" t="s">
        <v>38</v>
      </c>
      <c r="I25" s="49"/>
      <c r="J25" s="49"/>
    </row>
    <row r="26" spans="1:10" ht="16.5">
      <c r="A26" s="7"/>
      <c r="B26" s="7"/>
      <c r="C26" s="7"/>
      <c r="D26" s="7"/>
      <c r="E26" s="7"/>
      <c r="F26" s="7"/>
      <c r="G26" s="121" t="s">
        <v>45</v>
      </c>
      <c r="H26" s="121"/>
      <c r="I26" s="121"/>
      <c r="J26" s="121"/>
    </row>
    <row r="27" spans="1:10" ht="14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6.5">
      <c r="A28" s="7"/>
      <c r="B28" s="7"/>
      <c r="C28" s="7"/>
      <c r="D28" s="7"/>
      <c r="E28" s="7"/>
      <c r="F28" s="7"/>
      <c r="G28" s="2"/>
      <c r="H28" s="2"/>
      <c r="I28" s="2"/>
      <c r="J28" s="2"/>
    </row>
    <row r="29" spans="1:10" ht="14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6.5">
      <c r="A30" s="7"/>
      <c r="B30" s="7"/>
      <c r="C30" s="7"/>
      <c r="D30" s="7"/>
      <c r="E30" s="7"/>
      <c r="F30" s="7"/>
      <c r="G30" s="120" t="s">
        <v>76</v>
      </c>
      <c r="H30" s="120"/>
      <c r="I30" s="120"/>
      <c r="J30" s="120"/>
    </row>
    <row r="31" spans="1:10" ht="16.5">
      <c r="A31" s="7"/>
      <c r="B31" s="7"/>
      <c r="C31" s="7"/>
      <c r="D31" s="7"/>
      <c r="E31" s="7"/>
      <c r="F31" s="7"/>
      <c r="G31" s="120" t="s">
        <v>77</v>
      </c>
      <c r="H31" s="120"/>
      <c r="I31" s="120"/>
      <c r="J31" s="120"/>
    </row>
    <row r="32" spans="1:10" ht="16.5">
      <c r="A32" s="7"/>
      <c r="B32" s="7"/>
      <c r="C32" s="7"/>
      <c r="D32" s="7"/>
      <c r="E32" s="7"/>
      <c r="F32" s="7"/>
      <c r="G32" s="7"/>
      <c r="H32" s="2"/>
      <c r="I32" s="2"/>
      <c r="J32" s="2"/>
    </row>
  </sheetData>
  <sheetProtection/>
  <mergeCells count="14">
    <mergeCell ref="G31:J31"/>
    <mergeCell ref="J9:J10"/>
    <mergeCell ref="A7:J7"/>
    <mergeCell ref="G26:J26"/>
    <mergeCell ref="A12:C12"/>
    <mergeCell ref="A20:C20"/>
    <mergeCell ref="F9:F10"/>
    <mergeCell ref="G9:G10"/>
    <mergeCell ref="F1:F2"/>
    <mergeCell ref="A9:A10"/>
    <mergeCell ref="H9:H10"/>
    <mergeCell ref="I9:I10"/>
    <mergeCell ref="G1:J2"/>
    <mergeCell ref="G30:J30"/>
  </mergeCells>
  <printOptions/>
  <pageMargins left="0.96" right="0.27" top="0.24" bottom="0.18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03"/>
  <sheetViews>
    <sheetView view="pageBreakPreview" zoomScaleSheetLayoutView="100" zoomScalePageLayoutView="0" workbookViewId="0" topLeftCell="A79">
      <selection activeCell="B86" sqref="B86:J91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3" width="16.421875" style="0" customWidth="1"/>
    <col min="4" max="4" width="7.140625" style="0" customWidth="1"/>
    <col min="5" max="5" width="14.140625" style="0" customWidth="1"/>
    <col min="6" max="6" width="10.8515625" style="0" customWidth="1"/>
    <col min="7" max="8" width="10.140625" style="0" customWidth="1"/>
    <col min="9" max="9" width="9.140625" style="0" customWidth="1"/>
    <col min="10" max="10" width="14.421875" style="0" customWidth="1"/>
  </cols>
  <sheetData>
    <row r="4" spans="1:11" ht="16.5">
      <c r="A4" s="69" t="s">
        <v>85</v>
      </c>
      <c r="C4" s="70"/>
      <c r="D4" s="68"/>
      <c r="E4" s="68"/>
      <c r="F4" s="68"/>
      <c r="G4" s="68"/>
      <c r="H4" s="68"/>
      <c r="I4" s="68"/>
      <c r="J4" s="68"/>
      <c r="K4" s="71"/>
    </row>
    <row r="5" spans="1:11" ht="16.5">
      <c r="A5" s="69" t="s">
        <v>83</v>
      </c>
      <c r="C5" s="70"/>
      <c r="D5" s="68"/>
      <c r="E5" s="68"/>
      <c r="F5" s="68"/>
      <c r="G5" s="68"/>
      <c r="H5" s="68"/>
      <c r="I5" s="68"/>
      <c r="J5" s="68"/>
      <c r="K5" s="71"/>
    </row>
    <row r="6" spans="1:11" ht="16.5">
      <c r="A6" s="69" t="s">
        <v>86</v>
      </c>
      <c r="C6" s="70"/>
      <c r="D6" s="68"/>
      <c r="E6" s="68"/>
      <c r="F6" s="68"/>
      <c r="G6" s="68"/>
      <c r="H6" s="68"/>
      <c r="I6" s="68"/>
      <c r="J6" s="68"/>
      <c r="K6" s="71"/>
    </row>
    <row r="7" spans="1:11" ht="16.5">
      <c r="A7" s="69" t="s">
        <v>87</v>
      </c>
      <c r="C7" s="70"/>
      <c r="D7" s="68"/>
      <c r="E7" s="68"/>
      <c r="F7" s="68"/>
      <c r="G7" s="68"/>
      <c r="H7" s="68"/>
      <c r="I7" s="68"/>
      <c r="J7" s="68"/>
      <c r="K7" s="71"/>
    </row>
    <row r="8" spans="1:11" ht="16.5">
      <c r="A8" s="69" t="s">
        <v>88</v>
      </c>
      <c r="C8" s="70"/>
      <c r="D8" s="68"/>
      <c r="E8" s="68"/>
      <c r="F8" s="68"/>
      <c r="G8" s="68"/>
      <c r="H8" s="68"/>
      <c r="I8" s="68"/>
      <c r="J8" s="68"/>
      <c r="K8" s="71"/>
    </row>
    <row r="9" spans="1:11" ht="16.5">
      <c r="A9" s="136"/>
      <c r="B9" s="136"/>
      <c r="C9" s="70"/>
      <c r="D9" s="68"/>
      <c r="E9" s="68"/>
      <c r="F9" s="68"/>
      <c r="G9" s="68"/>
      <c r="H9" s="68"/>
      <c r="I9" s="68"/>
      <c r="J9" s="68"/>
      <c r="K9" s="71"/>
    </row>
    <row r="10" ht="12.75">
      <c r="A10" s="1"/>
    </row>
    <row r="11" spans="1:10" ht="16.5">
      <c r="A11" s="115" t="s">
        <v>9</v>
      </c>
      <c r="B11" s="116"/>
      <c r="C11" s="116"/>
      <c r="D11" s="116"/>
      <c r="E11" s="116"/>
      <c r="F11" s="116"/>
      <c r="G11" s="116"/>
      <c r="H11" s="116"/>
      <c r="I11" s="116"/>
      <c r="J11" s="117"/>
    </row>
    <row r="12" spans="1:10" ht="14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6.5" customHeight="1">
      <c r="A13" s="118" t="s">
        <v>0</v>
      </c>
      <c r="B13" s="139" t="s">
        <v>10</v>
      </c>
      <c r="C13" s="130" t="s">
        <v>93</v>
      </c>
      <c r="D13" s="139" t="s">
        <v>84</v>
      </c>
      <c r="E13" s="130" t="s">
        <v>94</v>
      </c>
      <c r="F13" s="130" t="s">
        <v>95</v>
      </c>
      <c r="G13" s="130" t="s">
        <v>97</v>
      </c>
      <c r="H13" s="137" t="s">
        <v>96</v>
      </c>
      <c r="I13" s="10" t="s">
        <v>98</v>
      </c>
      <c r="J13" s="11"/>
    </row>
    <row r="14" spans="1:10" ht="33" customHeight="1">
      <c r="A14" s="119"/>
      <c r="B14" s="140"/>
      <c r="C14" s="131"/>
      <c r="D14" s="140"/>
      <c r="E14" s="131"/>
      <c r="F14" s="131"/>
      <c r="G14" s="131"/>
      <c r="H14" s="138"/>
      <c r="I14" s="14" t="s">
        <v>19</v>
      </c>
      <c r="J14" s="14" t="s">
        <v>20</v>
      </c>
    </row>
    <row r="15" spans="1:10" ht="17.25" thickBot="1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ht="15" customHeight="1" thickBot="1">
      <c r="A16" s="128" t="s">
        <v>92</v>
      </c>
      <c r="B16" s="129"/>
      <c r="C16" s="129"/>
      <c r="D16" s="94"/>
      <c r="E16" s="94"/>
      <c r="F16" s="94"/>
      <c r="G16" s="95"/>
      <c r="H16" s="95"/>
      <c r="I16" s="96"/>
      <c r="J16" s="97"/>
    </row>
    <row r="17" spans="1:10" ht="20.25" customHeight="1">
      <c r="A17" s="20"/>
      <c r="B17" s="21"/>
      <c r="C17" s="22"/>
      <c r="D17" s="22"/>
      <c r="E17" s="22"/>
      <c r="F17" s="22"/>
      <c r="G17" s="67"/>
      <c r="H17" s="67"/>
      <c r="I17" s="77"/>
      <c r="J17" s="29"/>
    </row>
    <row r="18" spans="1:10" ht="49.5">
      <c r="A18" s="32">
        <v>1</v>
      </c>
      <c r="B18" s="26" t="s">
        <v>256</v>
      </c>
      <c r="C18" s="65" t="s">
        <v>252</v>
      </c>
      <c r="D18" s="32">
        <v>1</v>
      </c>
      <c r="E18" s="65" t="s">
        <v>253</v>
      </c>
      <c r="F18" s="65" t="s">
        <v>206</v>
      </c>
      <c r="G18" s="75">
        <f>προμέτρηση!G17</f>
        <v>10.2</v>
      </c>
      <c r="H18" s="75">
        <v>1.65</v>
      </c>
      <c r="I18" s="81">
        <f aca="true" t="shared" si="0" ref="I18:I36">H18*G18</f>
        <v>16.83</v>
      </c>
      <c r="J18" s="29"/>
    </row>
    <row r="19" spans="1:10" ht="18.75" customHeight="1">
      <c r="A19" s="32">
        <v>2</v>
      </c>
      <c r="B19" s="26" t="s">
        <v>100</v>
      </c>
      <c r="C19" s="65" t="s">
        <v>101</v>
      </c>
      <c r="D19" s="32">
        <v>2</v>
      </c>
      <c r="E19" s="65" t="s">
        <v>102</v>
      </c>
      <c r="F19" s="65" t="s">
        <v>99</v>
      </c>
      <c r="G19" s="75">
        <f>προμέτρηση!G18</f>
        <v>410</v>
      </c>
      <c r="H19" s="75">
        <v>2</v>
      </c>
      <c r="I19" s="81">
        <f t="shared" si="0"/>
        <v>820</v>
      </c>
      <c r="J19" s="65"/>
    </row>
    <row r="20" spans="1:10" ht="33">
      <c r="A20" s="32">
        <v>3</v>
      </c>
      <c r="B20" s="26" t="s">
        <v>207</v>
      </c>
      <c r="C20" s="65" t="s">
        <v>208</v>
      </c>
      <c r="D20" s="32">
        <v>3</v>
      </c>
      <c r="E20" s="65" t="s">
        <v>209</v>
      </c>
      <c r="F20" s="65" t="s">
        <v>251</v>
      </c>
      <c r="G20" s="75">
        <f>προμέτρηση!G19</f>
        <v>20.4</v>
      </c>
      <c r="H20" s="75">
        <v>0.35</v>
      </c>
      <c r="I20" s="81">
        <f t="shared" si="0"/>
        <v>7.139999999999999</v>
      </c>
      <c r="J20" s="65"/>
    </row>
    <row r="21" spans="1:10" ht="33">
      <c r="A21" s="32">
        <v>4</v>
      </c>
      <c r="B21" s="26" t="s">
        <v>106</v>
      </c>
      <c r="C21" s="65" t="s">
        <v>107</v>
      </c>
      <c r="D21" s="32">
        <v>4</v>
      </c>
      <c r="E21" s="65" t="s">
        <v>105</v>
      </c>
      <c r="F21" s="65" t="s">
        <v>140</v>
      </c>
      <c r="G21" s="75">
        <f>προμέτρηση!G20</f>
        <v>1</v>
      </c>
      <c r="H21" s="75">
        <v>4.5</v>
      </c>
      <c r="I21" s="81">
        <f t="shared" si="0"/>
        <v>4.5</v>
      </c>
      <c r="J21" s="65"/>
    </row>
    <row r="22" spans="1:10" ht="33">
      <c r="A22" s="32">
        <v>5</v>
      </c>
      <c r="B22" s="26" t="s">
        <v>103</v>
      </c>
      <c r="C22" s="65" t="s">
        <v>104</v>
      </c>
      <c r="D22" s="32">
        <v>5</v>
      </c>
      <c r="E22" s="65" t="s">
        <v>105</v>
      </c>
      <c r="F22" s="65" t="s">
        <v>140</v>
      </c>
      <c r="G22" s="75">
        <f>προμέτρηση!G21</f>
        <v>1</v>
      </c>
      <c r="H22" s="75">
        <v>5.6</v>
      </c>
      <c r="I22" s="81">
        <f t="shared" si="0"/>
        <v>5.6</v>
      </c>
      <c r="J22" s="65"/>
    </row>
    <row r="23" spans="1:10" ht="66">
      <c r="A23" s="32">
        <v>6</v>
      </c>
      <c r="B23" s="26" t="s">
        <v>218</v>
      </c>
      <c r="C23" s="65" t="s">
        <v>219</v>
      </c>
      <c r="D23" s="32">
        <v>6</v>
      </c>
      <c r="E23" s="65" t="s">
        <v>124</v>
      </c>
      <c r="F23" s="65" t="s">
        <v>82</v>
      </c>
      <c r="G23" s="75">
        <f>προμέτρηση!G22</f>
        <v>0.5</v>
      </c>
      <c r="H23" s="75">
        <v>28</v>
      </c>
      <c r="I23" s="81">
        <f t="shared" si="0"/>
        <v>14</v>
      </c>
      <c r="J23" s="65"/>
    </row>
    <row r="24" spans="1:10" ht="33">
      <c r="A24" s="32">
        <v>7</v>
      </c>
      <c r="B24" s="26" t="s">
        <v>125</v>
      </c>
      <c r="C24" s="65" t="s">
        <v>126</v>
      </c>
      <c r="D24" s="32">
        <v>7</v>
      </c>
      <c r="E24" s="65" t="s">
        <v>127</v>
      </c>
      <c r="F24" s="65" t="s">
        <v>82</v>
      </c>
      <c r="G24" s="75">
        <f>προμέτρηση!G23</f>
        <v>1</v>
      </c>
      <c r="H24" s="75">
        <v>22.5</v>
      </c>
      <c r="I24" s="81">
        <f t="shared" si="0"/>
        <v>22.5</v>
      </c>
      <c r="J24" s="65"/>
    </row>
    <row r="25" spans="1:10" ht="33">
      <c r="A25" s="32">
        <v>8</v>
      </c>
      <c r="B25" s="26" t="s">
        <v>128</v>
      </c>
      <c r="C25" s="65" t="s">
        <v>326</v>
      </c>
      <c r="D25" s="32">
        <v>8</v>
      </c>
      <c r="E25" s="65" t="s">
        <v>127</v>
      </c>
      <c r="F25" s="65" t="s">
        <v>82</v>
      </c>
      <c r="G25" s="75">
        <f>προμέτρηση!G24</f>
        <v>1</v>
      </c>
      <c r="H25" s="75">
        <v>121</v>
      </c>
      <c r="I25" s="81">
        <f t="shared" si="0"/>
        <v>121</v>
      </c>
      <c r="J25" s="65"/>
    </row>
    <row r="26" spans="1:10" ht="82.5">
      <c r="A26" s="32">
        <v>9</v>
      </c>
      <c r="B26" s="26" t="s">
        <v>177</v>
      </c>
      <c r="C26" s="65" t="s">
        <v>178</v>
      </c>
      <c r="D26" s="32">
        <v>9</v>
      </c>
      <c r="E26" s="65" t="s">
        <v>179</v>
      </c>
      <c r="F26" s="65" t="s">
        <v>140</v>
      </c>
      <c r="G26" s="75">
        <f>προμέτρηση!G25</f>
        <v>10</v>
      </c>
      <c r="H26" s="75">
        <v>7.9</v>
      </c>
      <c r="I26" s="81">
        <f t="shared" si="0"/>
        <v>79</v>
      </c>
      <c r="J26" s="65"/>
    </row>
    <row r="27" spans="1:10" ht="82.5">
      <c r="A27" s="32">
        <v>10</v>
      </c>
      <c r="B27" s="26" t="s">
        <v>129</v>
      </c>
      <c r="C27" s="65" t="s">
        <v>130</v>
      </c>
      <c r="D27" s="32">
        <v>10</v>
      </c>
      <c r="E27" s="65" t="s">
        <v>131</v>
      </c>
      <c r="F27" s="65" t="s">
        <v>140</v>
      </c>
      <c r="G27" s="75">
        <f>προμέτρηση!G26</f>
        <v>10</v>
      </c>
      <c r="H27" s="75">
        <v>11.2</v>
      </c>
      <c r="I27" s="81">
        <f t="shared" si="0"/>
        <v>112</v>
      </c>
      <c r="J27" s="65"/>
    </row>
    <row r="28" spans="1:10" ht="49.5">
      <c r="A28" s="32">
        <v>11</v>
      </c>
      <c r="B28" s="26" t="s">
        <v>180</v>
      </c>
      <c r="C28" s="65" t="s">
        <v>133</v>
      </c>
      <c r="D28" s="32">
        <v>11</v>
      </c>
      <c r="E28" s="65" t="s">
        <v>114</v>
      </c>
      <c r="F28" s="65" t="s">
        <v>140</v>
      </c>
      <c r="G28" s="75">
        <f>προμέτρηση!G27</f>
        <v>10</v>
      </c>
      <c r="H28" s="75">
        <v>15</v>
      </c>
      <c r="I28" s="81">
        <f t="shared" si="0"/>
        <v>150</v>
      </c>
      <c r="J28" s="65"/>
    </row>
    <row r="29" spans="1:10" ht="33">
      <c r="A29" s="32">
        <v>12</v>
      </c>
      <c r="B29" s="26" t="s">
        <v>132</v>
      </c>
      <c r="C29" s="65" t="s">
        <v>181</v>
      </c>
      <c r="D29" s="32">
        <v>12</v>
      </c>
      <c r="E29" s="65" t="s">
        <v>114</v>
      </c>
      <c r="F29" s="65" t="s">
        <v>140</v>
      </c>
      <c r="G29" s="75">
        <f>προμέτρηση!G28</f>
        <v>10</v>
      </c>
      <c r="H29" s="75">
        <v>8</v>
      </c>
      <c r="I29" s="81">
        <f t="shared" si="0"/>
        <v>80</v>
      </c>
      <c r="J29" s="65"/>
    </row>
    <row r="30" spans="1:10" ht="18">
      <c r="A30" s="32">
        <v>13</v>
      </c>
      <c r="B30" s="26" t="s">
        <v>134</v>
      </c>
      <c r="C30" s="65" t="s">
        <v>135</v>
      </c>
      <c r="D30" s="32">
        <v>13</v>
      </c>
      <c r="E30" s="65" t="s">
        <v>136</v>
      </c>
      <c r="F30" s="65" t="s">
        <v>140</v>
      </c>
      <c r="G30" s="75">
        <f>προμέτρηση!G29</f>
        <v>50</v>
      </c>
      <c r="H30" s="75">
        <v>5.6</v>
      </c>
      <c r="I30" s="81">
        <f t="shared" si="0"/>
        <v>280</v>
      </c>
      <c r="J30" s="65"/>
    </row>
    <row r="31" spans="1:10" ht="33">
      <c r="A31" s="32">
        <v>14</v>
      </c>
      <c r="B31" s="26" t="s">
        <v>137</v>
      </c>
      <c r="C31" s="65" t="s">
        <v>138</v>
      </c>
      <c r="D31" s="32">
        <v>14</v>
      </c>
      <c r="E31" s="65" t="s">
        <v>139</v>
      </c>
      <c r="F31" s="65" t="s">
        <v>82</v>
      </c>
      <c r="G31" s="75">
        <f>προμέτρηση!G30</f>
        <v>0.5</v>
      </c>
      <c r="H31" s="75">
        <v>168</v>
      </c>
      <c r="I31" s="81">
        <f t="shared" si="0"/>
        <v>84</v>
      </c>
      <c r="J31" s="65"/>
    </row>
    <row r="32" spans="1:10" ht="18.75" customHeight="1">
      <c r="A32" s="32">
        <v>15</v>
      </c>
      <c r="B32" s="26" t="s">
        <v>113</v>
      </c>
      <c r="C32" s="65" t="s">
        <v>279</v>
      </c>
      <c r="D32" s="32">
        <v>15</v>
      </c>
      <c r="E32" s="65" t="s">
        <v>114</v>
      </c>
      <c r="F32" s="65" t="s">
        <v>140</v>
      </c>
      <c r="G32" s="75">
        <f>προμέτρηση!G31</f>
        <v>230</v>
      </c>
      <c r="H32" s="75">
        <v>10</v>
      </c>
      <c r="I32" s="81">
        <f t="shared" si="0"/>
        <v>2300</v>
      </c>
      <c r="J32" s="65"/>
    </row>
    <row r="33" spans="1:10" ht="33.75" customHeight="1">
      <c r="A33" s="32">
        <v>16</v>
      </c>
      <c r="B33" s="26" t="s">
        <v>115</v>
      </c>
      <c r="C33" s="65" t="s">
        <v>116</v>
      </c>
      <c r="D33" s="32">
        <v>16</v>
      </c>
      <c r="E33" s="65" t="s">
        <v>117</v>
      </c>
      <c r="F33" s="65" t="s">
        <v>140</v>
      </c>
      <c r="G33" s="75">
        <f>προμέτρηση!G32</f>
        <v>0.85</v>
      </c>
      <c r="H33" s="75">
        <v>16.8</v>
      </c>
      <c r="I33" s="81">
        <f t="shared" si="0"/>
        <v>14.28</v>
      </c>
      <c r="J33" s="65"/>
    </row>
    <row r="34" spans="1:10" ht="33">
      <c r="A34" s="32">
        <v>17</v>
      </c>
      <c r="B34" s="26" t="s">
        <v>227</v>
      </c>
      <c r="C34" s="65" t="s">
        <v>226</v>
      </c>
      <c r="D34" s="32">
        <v>17</v>
      </c>
      <c r="E34" s="65" t="s">
        <v>117</v>
      </c>
      <c r="F34" s="65" t="s">
        <v>61</v>
      </c>
      <c r="G34" s="75">
        <f>προμέτρηση!G33</f>
        <v>370</v>
      </c>
      <c r="H34" s="75">
        <v>0.35</v>
      </c>
      <c r="I34" s="81">
        <f>H34*G34</f>
        <v>129.5</v>
      </c>
      <c r="J34" s="65"/>
    </row>
    <row r="35" spans="1:10" ht="33" customHeight="1">
      <c r="A35" s="32">
        <v>18</v>
      </c>
      <c r="B35" s="26" t="s">
        <v>121</v>
      </c>
      <c r="C35" s="65" t="s">
        <v>122</v>
      </c>
      <c r="D35" s="32">
        <v>18</v>
      </c>
      <c r="E35" s="65" t="s">
        <v>123</v>
      </c>
      <c r="F35" s="65" t="s">
        <v>140</v>
      </c>
      <c r="G35" s="75">
        <f>προμέτρηση!G34</f>
        <v>15</v>
      </c>
      <c r="H35" s="75">
        <v>6.7</v>
      </c>
      <c r="I35" s="81">
        <f>H35*G35</f>
        <v>100.5</v>
      </c>
      <c r="J35" s="65"/>
    </row>
    <row r="36" spans="1:10" ht="45" customHeight="1">
      <c r="A36" s="32">
        <v>19</v>
      </c>
      <c r="B36" s="26" t="s">
        <v>118</v>
      </c>
      <c r="C36" s="65" t="s">
        <v>119</v>
      </c>
      <c r="D36" s="32">
        <v>19</v>
      </c>
      <c r="E36" s="65" t="s">
        <v>120</v>
      </c>
      <c r="F36" s="65" t="s">
        <v>82</v>
      </c>
      <c r="G36" s="75">
        <f>προμέτρηση!G35</f>
        <v>1.5</v>
      </c>
      <c r="H36" s="75">
        <v>56</v>
      </c>
      <c r="I36" s="81">
        <f t="shared" si="0"/>
        <v>84</v>
      </c>
      <c r="J36" s="65"/>
    </row>
    <row r="37" spans="1:10" ht="33.75" customHeight="1">
      <c r="A37" s="32">
        <v>20</v>
      </c>
      <c r="B37" s="26" t="s">
        <v>110</v>
      </c>
      <c r="C37" s="65" t="s">
        <v>111</v>
      </c>
      <c r="D37" s="32">
        <v>20</v>
      </c>
      <c r="E37" s="65" t="s">
        <v>112</v>
      </c>
      <c r="F37" s="65" t="s">
        <v>82</v>
      </c>
      <c r="G37" s="75">
        <f>προμέτρηση!G36</f>
        <v>1.5</v>
      </c>
      <c r="H37" s="75">
        <v>5.6</v>
      </c>
      <c r="I37" s="81">
        <f>H37*G37</f>
        <v>8.399999999999999</v>
      </c>
      <c r="J37" s="65"/>
    </row>
    <row r="38" spans="1:10" ht="31.5" customHeight="1" thickBot="1">
      <c r="A38" s="93">
        <v>21</v>
      </c>
      <c r="B38" s="26" t="s">
        <v>108</v>
      </c>
      <c r="C38" s="65" t="s">
        <v>280</v>
      </c>
      <c r="D38" s="32">
        <v>21</v>
      </c>
      <c r="E38" s="65" t="s">
        <v>109</v>
      </c>
      <c r="F38" s="65" t="s">
        <v>82</v>
      </c>
      <c r="G38" s="75">
        <f>προμέτρηση!G37</f>
        <v>2.25</v>
      </c>
      <c r="H38" s="75">
        <v>50</v>
      </c>
      <c r="I38" s="81">
        <f>H38*G38</f>
        <v>112.5</v>
      </c>
      <c r="J38" s="105">
        <f>SUM(I18:I38)</f>
        <v>4545.749999999999</v>
      </c>
    </row>
    <row r="39" spans="1:10" ht="15" customHeight="1" thickBot="1">
      <c r="A39" s="128" t="s">
        <v>249</v>
      </c>
      <c r="B39" s="129"/>
      <c r="C39" s="129"/>
      <c r="D39" s="129"/>
      <c r="E39" s="129"/>
      <c r="F39" s="129"/>
      <c r="G39" s="129"/>
      <c r="H39" s="129"/>
      <c r="I39" s="134"/>
      <c r="J39" s="76"/>
    </row>
    <row r="40" spans="1:10" s="71" customFormat="1" ht="23.25" customHeight="1">
      <c r="A40" s="32">
        <v>22</v>
      </c>
      <c r="B40" s="26" t="s">
        <v>185</v>
      </c>
      <c r="C40" s="65" t="s">
        <v>281</v>
      </c>
      <c r="D40" s="32">
        <v>22</v>
      </c>
      <c r="E40" s="65" t="s">
        <v>186</v>
      </c>
      <c r="F40" s="65" t="s">
        <v>187</v>
      </c>
      <c r="G40" s="75">
        <f>προμέτρηση!G39</f>
        <v>10</v>
      </c>
      <c r="H40" s="75">
        <v>2.5</v>
      </c>
      <c r="I40" s="81">
        <f aca="true" t="shared" si="1" ref="I40:I47">H40*G40</f>
        <v>25</v>
      </c>
      <c r="J40" s="65"/>
    </row>
    <row r="41" spans="1:10" s="71" customFormat="1" ht="33">
      <c r="A41" s="32">
        <v>23</v>
      </c>
      <c r="B41" s="26" t="s">
        <v>182</v>
      </c>
      <c r="C41" s="65" t="s">
        <v>183</v>
      </c>
      <c r="D41" s="32">
        <v>23</v>
      </c>
      <c r="E41" s="65" t="s">
        <v>184</v>
      </c>
      <c r="F41" s="65" t="s">
        <v>82</v>
      </c>
      <c r="G41" s="75">
        <f>προμέτρηση!G40</f>
        <v>1.5</v>
      </c>
      <c r="H41" s="75">
        <v>8.2</v>
      </c>
      <c r="I41" s="81">
        <f>H41*G41</f>
        <v>12.299999999999999</v>
      </c>
      <c r="J41" s="65"/>
    </row>
    <row r="42" spans="1:10" s="71" customFormat="1" ht="35.25" customHeight="1">
      <c r="A42" s="32">
        <v>24</v>
      </c>
      <c r="B42" s="26" t="s">
        <v>188</v>
      </c>
      <c r="C42" s="65" t="s">
        <v>189</v>
      </c>
      <c r="D42" s="32">
        <v>24</v>
      </c>
      <c r="E42" s="65" t="s">
        <v>190</v>
      </c>
      <c r="F42" s="65" t="s">
        <v>82</v>
      </c>
      <c r="G42" s="75">
        <f>προμέτρηση!G41</f>
        <v>1.5</v>
      </c>
      <c r="H42" s="75">
        <v>56</v>
      </c>
      <c r="I42" s="81">
        <f t="shared" si="1"/>
        <v>84</v>
      </c>
      <c r="J42" s="65"/>
    </row>
    <row r="43" spans="1:10" s="71" customFormat="1" ht="33">
      <c r="A43" s="32">
        <v>25</v>
      </c>
      <c r="B43" s="26" t="s">
        <v>191</v>
      </c>
      <c r="C43" s="65" t="s">
        <v>282</v>
      </c>
      <c r="D43" s="32">
        <v>25</v>
      </c>
      <c r="E43" s="65" t="s">
        <v>192</v>
      </c>
      <c r="F43" s="65" t="s">
        <v>140</v>
      </c>
      <c r="G43" s="75">
        <f>προμέτρηση!G42</f>
        <v>15</v>
      </c>
      <c r="H43" s="75">
        <v>20</v>
      </c>
      <c r="I43" s="81">
        <f t="shared" si="1"/>
        <v>300</v>
      </c>
      <c r="J43" s="65"/>
    </row>
    <row r="44" spans="1:10" s="71" customFormat="1" ht="33">
      <c r="A44" s="32">
        <v>26</v>
      </c>
      <c r="B44" s="26" t="s">
        <v>230</v>
      </c>
      <c r="C44" s="65" t="s">
        <v>283</v>
      </c>
      <c r="D44" s="32">
        <v>26</v>
      </c>
      <c r="E44" s="65" t="s">
        <v>231</v>
      </c>
      <c r="F44" s="65" t="s">
        <v>82</v>
      </c>
      <c r="G44" s="75">
        <f>προμέτρηση!G43</f>
        <v>1.5</v>
      </c>
      <c r="H44" s="75">
        <v>160</v>
      </c>
      <c r="I44" s="81">
        <f t="shared" si="1"/>
        <v>240</v>
      </c>
      <c r="J44" s="65"/>
    </row>
    <row r="45" spans="1:10" s="71" customFormat="1" ht="49.5">
      <c r="A45" s="32">
        <v>27</v>
      </c>
      <c r="B45" s="26" t="s">
        <v>232</v>
      </c>
      <c r="C45" s="65" t="s">
        <v>284</v>
      </c>
      <c r="D45" s="32">
        <v>27</v>
      </c>
      <c r="E45" s="65" t="s">
        <v>192</v>
      </c>
      <c r="F45" s="65" t="s">
        <v>140</v>
      </c>
      <c r="G45" s="75">
        <f>προμέτρηση!G44</f>
        <v>15</v>
      </c>
      <c r="H45" s="75">
        <v>28</v>
      </c>
      <c r="I45" s="81">
        <f t="shared" si="1"/>
        <v>420</v>
      </c>
      <c r="J45" s="65"/>
    </row>
    <row r="46" spans="1:10" s="71" customFormat="1" ht="33">
      <c r="A46" s="32">
        <v>28</v>
      </c>
      <c r="B46" s="26" t="s">
        <v>233</v>
      </c>
      <c r="C46" s="65" t="s">
        <v>285</v>
      </c>
      <c r="D46" s="32">
        <v>28</v>
      </c>
      <c r="E46" s="65" t="s">
        <v>234</v>
      </c>
      <c r="F46" s="65" t="s">
        <v>61</v>
      </c>
      <c r="G46" s="75">
        <f>προμέτρηση!G45</f>
        <v>100</v>
      </c>
      <c r="H46" s="75">
        <v>9</v>
      </c>
      <c r="I46" s="81">
        <f t="shared" si="1"/>
        <v>900</v>
      </c>
      <c r="J46" s="65"/>
    </row>
    <row r="47" spans="1:10" s="71" customFormat="1" ht="33">
      <c r="A47" s="32">
        <v>29</v>
      </c>
      <c r="B47" s="26" t="s">
        <v>143</v>
      </c>
      <c r="C47" s="65" t="s">
        <v>301</v>
      </c>
      <c r="D47" s="32">
        <v>29</v>
      </c>
      <c r="E47" s="65" t="s">
        <v>156</v>
      </c>
      <c r="F47" s="65" t="s">
        <v>140</v>
      </c>
      <c r="G47" s="75">
        <f>προμέτρηση!G46</f>
        <v>20</v>
      </c>
      <c r="H47" s="75">
        <v>16.8</v>
      </c>
      <c r="I47" s="81">
        <f t="shared" si="1"/>
        <v>336</v>
      </c>
      <c r="J47" s="65"/>
    </row>
    <row r="48" spans="1:10" s="71" customFormat="1" ht="33">
      <c r="A48" s="32">
        <v>30</v>
      </c>
      <c r="B48" s="26" t="s">
        <v>147</v>
      </c>
      <c r="C48" s="65" t="s">
        <v>302</v>
      </c>
      <c r="D48" s="32">
        <v>30</v>
      </c>
      <c r="E48" s="65" t="s">
        <v>148</v>
      </c>
      <c r="F48" s="65" t="s">
        <v>142</v>
      </c>
      <c r="G48" s="75">
        <f>προμέτρηση!G47</f>
        <v>3</v>
      </c>
      <c r="H48" s="75">
        <v>25</v>
      </c>
      <c r="I48" s="81">
        <f>H48*G48</f>
        <v>75</v>
      </c>
      <c r="J48" s="65"/>
    </row>
    <row r="49" spans="1:10" s="71" customFormat="1" ht="49.5">
      <c r="A49" s="32">
        <v>31</v>
      </c>
      <c r="B49" s="26" t="s">
        <v>215</v>
      </c>
      <c r="C49" s="65" t="s">
        <v>303</v>
      </c>
      <c r="D49" s="32">
        <v>31</v>
      </c>
      <c r="E49" s="65" t="s">
        <v>216</v>
      </c>
      <c r="F49" s="65" t="s">
        <v>142</v>
      </c>
      <c r="G49" s="75">
        <f>προμέτρηση!G48</f>
        <v>8</v>
      </c>
      <c r="H49" s="75">
        <v>15</v>
      </c>
      <c r="I49" s="81">
        <f>H49*G49</f>
        <v>120</v>
      </c>
      <c r="J49" s="65"/>
    </row>
    <row r="50" spans="1:10" s="71" customFormat="1" ht="49.5">
      <c r="A50" s="32">
        <v>32</v>
      </c>
      <c r="B50" s="26" t="s">
        <v>193</v>
      </c>
      <c r="C50" s="65" t="s">
        <v>195</v>
      </c>
      <c r="D50" s="32">
        <v>32</v>
      </c>
      <c r="E50" s="65" t="s">
        <v>194</v>
      </c>
      <c r="F50" s="65" t="s">
        <v>140</v>
      </c>
      <c r="G50" s="75">
        <f>προμέτρηση!G49</f>
        <v>145</v>
      </c>
      <c r="H50" s="75">
        <v>16.8</v>
      </c>
      <c r="I50" s="81">
        <f>H50*G50</f>
        <v>2436</v>
      </c>
      <c r="J50" s="65"/>
    </row>
    <row r="51" spans="1:10" s="71" customFormat="1" ht="18">
      <c r="A51" s="32">
        <v>33</v>
      </c>
      <c r="B51" s="26" t="s">
        <v>196</v>
      </c>
      <c r="C51" s="65" t="s">
        <v>304</v>
      </c>
      <c r="D51" s="32">
        <v>33</v>
      </c>
      <c r="E51" s="65" t="s">
        <v>197</v>
      </c>
      <c r="F51" s="65" t="s">
        <v>140</v>
      </c>
      <c r="G51" s="75">
        <f>προμέτρηση!G50</f>
        <v>85</v>
      </c>
      <c r="H51" s="75">
        <v>15</v>
      </c>
      <c r="I51" s="81">
        <f>H51*G51</f>
        <v>1275</v>
      </c>
      <c r="J51" s="65"/>
    </row>
    <row r="52" spans="1:10" s="71" customFormat="1" ht="33.75" customHeight="1">
      <c r="A52" s="32">
        <v>34</v>
      </c>
      <c r="B52" s="26" t="s">
        <v>141</v>
      </c>
      <c r="C52" s="65" t="s">
        <v>305</v>
      </c>
      <c r="D52" s="32">
        <v>34</v>
      </c>
      <c r="E52" s="65" t="s">
        <v>217</v>
      </c>
      <c r="F52" s="65" t="s">
        <v>142</v>
      </c>
      <c r="G52" s="75">
        <f>προμέτρηση!G51</f>
        <v>2</v>
      </c>
      <c r="H52" s="75">
        <v>70</v>
      </c>
      <c r="I52" s="81">
        <f>H52*G52</f>
        <v>140</v>
      </c>
      <c r="J52" s="65"/>
    </row>
    <row r="53" spans="1:10" s="71" customFormat="1" ht="33">
      <c r="A53" s="32">
        <v>35</v>
      </c>
      <c r="B53" s="26" t="s">
        <v>149</v>
      </c>
      <c r="C53" s="65" t="s">
        <v>286</v>
      </c>
      <c r="D53" s="32">
        <v>35</v>
      </c>
      <c r="E53" s="65" t="s">
        <v>158</v>
      </c>
      <c r="F53" s="65" t="s">
        <v>140</v>
      </c>
      <c r="G53" s="75">
        <f>προμέτρηση!G52</f>
        <v>5</v>
      </c>
      <c r="H53" s="75">
        <v>70</v>
      </c>
      <c r="I53" s="81">
        <f aca="true" t="shared" si="2" ref="I53:I60">H53*G53</f>
        <v>350</v>
      </c>
      <c r="J53" s="65"/>
    </row>
    <row r="54" spans="1:10" s="71" customFormat="1" ht="33">
      <c r="A54" s="32">
        <v>36</v>
      </c>
      <c r="B54" s="26" t="s">
        <v>150</v>
      </c>
      <c r="C54" s="65" t="s">
        <v>306</v>
      </c>
      <c r="D54" s="32">
        <v>36</v>
      </c>
      <c r="E54" s="65" t="s">
        <v>158</v>
      </c>
      <c r="F54" s="65" t="s">
        <v>140</v>
      </c>
      <c r="G54" s="75">
        <f>προμέτρηση!G53</f>
        <v>10</v>
      </c>
      <c r="H54" s="75">
        <v>30</v>
      </c>
      <c r="I54" s="81">
        <f t="shared" si="2"/>
        <v>300</v>
      </c>
      <c r="J54" s="65"/>
    </row>
    <row r="55" spans="1:10" s="71" customFormat="1" ht="16.5">
      <c r="A55" s="32">
        <v>37</v>
      </c>
      <c r="B55" s="26" t="s">
        <v>210</v>
      </c>
      <c r="C55" s="65" t="s">
        <v>307</v>
      </c>
      <c r="D55" s="32">
        <v>37</v>
      </c>
      <c r="E55" s="65" t="s">
        <v>211</v>
      </c>
      <c r="F55" s="65" t="s">
        <v>142</v>
      </c>
      <c r="G55" s="75">
        <f>προμέτρηση!G54</f>
        <v>3</v>
      </c>
      <c r="H55" s="75">
        <v>55</v>
      </c>
      <c r="I55" s="81">
        <f>H55*G55</f>
        <v>165</v>
      </c>
      <c r="J55" s="65"/>
    </row>
    <row r="56" spans="1:10" s="71" customFormat="1" ht="33">
      <c r="A56" s="32">
        <v>38</v>
      </c>
      <c r="B56" s="26" t="s">
        <v>154</v>
      </c>
      <c r="C56" s="65" t="s">
        <v>287</v>
      </c>
      <c r="D56" s="32">
        <v>38</v>
      </c>
      <c r="E56" s="65" t="s">
        <v>155</v>
      </c>
      <c r="F56" s="65" t="s">
        <v>140</v>
      </c>
      <c r="G56" s="75">
        <f>προμέτρηση!G55</f>
        <v>50</v>
      </c>
      <c r="H56" s="75">
        <v>62</v>
      </c>
      <c r="I56" s="81">
        <f>H56*G56</f>
        <v>3100</v>
      </c>
      <c r="J56" s="65"/>
    </row>
    <row r="57" spans="1:10" s="71" customFormat="1" ht="33">
      <c r="A57" s="32">
        <v>39</v>
      </c>
      <c r="B57" s="26" t="s">
        <v>152</v>
      </c>
      <c r="C57" s="65" t="s">
        <v>151</v>
      </c>
      <c r="D57" s="32">
        <v>39</v>
      </c>
      <c r="E57" s="65" t="s">
        <v>159</v>
      </c>
      <c r="F57" s="65" t="s">
        <v>140</v>
      </c>
      <c r="G57" s="75">
        <f>προμέτρηση!G56</f>
        <v>10</v>
      </c>
      <c r="H57" s="75">
        <v>22.5</v>
      </c>
      <c r="I57" s="81">
        <f t="shared" si="2"/>
        <v>225</v>
      </c>
      <c r="J57" s="65"/>
    </row>
    <row r="58" spans="1:10" s="71" customFormat="1" ht="49.5">
      <c r="A58" s="32">
        <v>40</v>
      </c>
      <c r="B58" s="26" t="s">
        <v>153</v>
      </c>
      <c r="C58" s="65" t="s">
        <v>308</v>
      </c>
      <c r="D58" s="32">
        <v>40</v>
      </c>
      <c r="E58" s="65" t="s">
        <v>159</v>
      </c>
      <c r="F58" s="65" t="s">
        <v>140</v>
      </c>
      <c r="G58" s="75">
        <f>προμέτρηση!G57</f>
        <v>10</v>
      </c>
      <c r="H58" s="75">
        <v>12</v>
      </c>
      <c r="I58" s="81">
        <f t="shared" si="2"/>
        <v>120</v>
      </c>
      <c r="J58" s="65"/>
    </row>
    <row r="59" spans="1:10" s="71" customFormat="1" ht="33.75" customHeight="1">
      <c r="A59" s="32">
        <v>41</v>
      </c>
      <c r="B59" s="26" t="s">
        <v>160</v>
      </c>
      <c r="C59" s="65" t="s">
        <v>309</v>
      </c>
      <c r="D59" s="32">
        <v>41</v>
      </c>
      <c r="E59" s="65" t="s">
        <v>159</v>
      </c>
      <c r="F59" s="65" t="s">
        <v>140</v>
      </c>
      <c r="G59" s="75">
        <f>προμέτρηση!G58</f>
        <v>5</v>
      </c>
      <c r="H59" s="75">
        <v>55</v>
      </c>
      <c r="I59" s="81">
        <f t="shared" si="2"/>
        <v>275</v>
      </c>
      <c r="J59" s="65"/>
    </row>
    <row r="60" spans="1:10" s="71" customFormat="1" ht="34.5" customHeight="1" thickBot="1">
      <c r="A60" s="32">
        <v>42</v>
      </c>
      <c r="B60" s="26" t="s">
        <v>163</v>
      </c>
      <c r="C60" s="65" t="s">
        <v>310</v>
      </c>
      <c r="D60" s="32">
        <v>42</v>
      </c>
      <c r="E60" s="65" t="s">
        <v>159</v>
      </c>
      <c r="F60" s="65" t="s">
        <v>140</v>
      </c>
      <c r="G60" s="75">
        <f>προμέτρηση!G59</f>
        <v>13</v>
      </c>
      <c r="H60" s="75">
        <v>32</v>
      </c>
      <c r="I60" s="81">
        <f t="shared" si="2"/>
        <v>416</v>
      </c>
      <c r="J60" s="105">
        <f>SUM(I40:I60)</f>
        <v>11314.3</v>
      </c>
    </row>
    <row r="61" spans="1:10" s="71" customFormat="1" ht="27" customHeight="1" thickBot="1">
      <c r="A61" s="132" t="s">
        <v>288</v>
      </c>
      <c r="B61" s="133"/>
      <c r="C61" s="133"/>
      <c r="D61" s="133"/>
      <c r="E61" s="133"/>
      <c r="F61" s="133"/>
      <c r="G61" s="133"/>
      <c r="H61" s="133"/>
      <c r="I61" s="133"/>
      <c r="J61" s="92"/>
    </row>
    <row r="62" spans="1:10" s="71" customFormat="1" ht="66">
      <c r="A62" s="32">
        <v>43</v>
      </c>
      <c r="B62" s="26" t="s">
        <v>144</v>
      </c>
      <c r="C62" s="65" t="s">
        <v>311</v>
      </c>
      <c r="D62" s="32">
        <v>43</v>
      </c>
      <c r="E62" s="65" t="s">
        <v>145</v>
      </c>
      <c r="F62" s="65" t="s">
        <v>140</v>
      </c>
      <c r="G62" s="75">
        <f>προμέτρηση!G61</f>
        <v>0.845</v>
      </c>
      <c r="H62" s="75">
        <v>350</v>
      </c>
      <c r="I62" s="81">
        <f>H62*G62</f>
        <v>295.75</v>
      </c>
      <c r="J62" s="65"/>
    </row>
    <row r="63" spans="1:10" s="71" customFormat="1" ht="49.5" customHeight="1">
      <c r="A63" s="32">
        <v>44</v>
      </c>
      <c r="B63" s="26" t="s">
        <v>262</v>
      </c>
      <c r="C63" s="65" t="s">
        <v>261</v>
      </c>
      <c r="D63" s="32">
        <v>44</v>
      </c>
      <c r="E63" s="65" t="s">
        <v>214</v>
      </c>
      <c r="F63" s="65" t="s">
        <v>61</v>
      </c>
      <c r="G63" s="75">
        <f>προμέτρηση!G62</f>
        <v>530</v>
      </c>
      <c r="H63" s="75">
        <v>4.5</v>
      </c>
      <c r="I63" s="81">
        <f aca="true" t="shared" si="3" ref="I63:I70">H63*G63</f>
        <v>2385</v>
      </c>
      <c r="J63" s="65"/>
    </row>
    <row r="64" spans="1:10" s="71" customFormat="1" ht="21" customHeight="1">
      <c r="A64" s="32">
        <v>45</v>
      </c>
      <c r="B64" s="26" t="s">
        <v>212</v>
      </c>
      <c r="C64" s="65" t="s">
        <v>312</v>
      </c>
      <c r="D64" s="32">
        <v>45</v>
      </c>
      <c r="E64" s="65" t="s">
        <v>213</v>
      </c>
      <c r="F64" s="65" t="s">
        <v>61</v>
      </c>
      <c r="G64" s="75">
        <f>προμέτρηση!G63</f>
        <v>20</v>
      </c>
      <c r="H64" s="75">
        <v>12</v>
      </c>
      <c r="I64" s="81">
        <f t="shared" si="3"/>
        <v>240</v>
      </c>
      <c r="J64" s="65"/>
    </row>
    <row r="65" spans="1:10" s="71" customFormat="1" ht="33">
      <c r="A65" s="32">
        <v>46</v>
      </c>
      <c r="B65" s="26" t="s">
        <v>164</v>
      </c>
      <c r="C65" s="65" t="s">
        <v>198</v>
      </c>
      <c r="D65" s="32">
        <v>46</v>
      </c>
      <c r="E65" s="65" t="s">
        <v>199</v>
      </c>
      <c r="F65" s="65" t="s">
        <v>82</v>
      </c>
      <c r="G65" s="75">
        <f>προμέτρηση!G64</f>
        <v>1.5</v>
      </c>
      <c r="H65" s="75">
        <v>675</v>
      </c>
      <c r="I65" s="81">
        <f t="shared" si="3"/>
        <v>1012.5</v>
      </c>
      <c r="J65" s="65"/>
    </row>
    <row r="66" spans="1:10" s="71" customFormat="1" ht="49.5" customHeight="1">
      <c r="A66" s="32">
        <v>47</v>
      </c>
      <c r="B66" s="26" t="s">
        <v>165</v>
      </c>
      <c r="C66" s="65" t="s">
        <v>166</v>
      </c>
      <c r="D66" s="32">
        <v>47</v>
      </c>
      <c r="E66" s="65" t="s">
        <v>167</v>
      </c>
      <c r="F66" s="65" t="s">
        <v>140</v>
      </c>
      <c r="G66" s="75">
        <f>προμέτρηση!G65</f>
        <v>15</v>
      </c>
      <c r="H66" s="75">
        <v>14.6</v>
      </c>
      <c r="I66" s="81">
        <f t="shared" si="3"/>
        <v>219</v>
      </c>
      <c r="J66" s="65"/>
    </row>
    <row r="67" spans="1:10" s="71" customFormat="1" ht="33">
      <c r="A67" s="32">
        <v>48</v>
      </c>
      <c r="B67" s="26" t="s">
        <v>161</v>
      </c>
      <c r="C67" s="65" t="s">
        <v>313</v>
      </c>
      <c r="D67" s="32">
        <v>48</v>
      </c>
      <c r="E67" s="65" t="s">
        <v>162</v>
      </c>
      <c r="F67" s="65" t="s">
        <v>142</v>
      </c>
      <c r="G67" s="75">
        <f>προμέτρηση!G66</f>
        <v>6</v>
      </c>
      <c r="H67" s="75">
        <v>27</v>
      </c>
      <c r="I67" s="81">
        <f>H67*G67</f>
        <v>162</v>
      </c>
      <c r="J67" s="65"/>
    </row>
    <row r="68" spans="1:10" s="71" customFormat="1" ht="33">
      <c r="A68" s="32">
        <v>49</v>
      </c>
      <c r="B68" s="26" t="s">
        <v>235</v>
      </c>
      <c r="C68" s="65" t="s">
        <v>236</v>
      </c>
      <c r="D68" s="32">
        <v>49</v>
      </c>
      <c r="E68" s="65" t="s">
        <v>162</v>
      </c>
      <c r="F68" s="65" t="s">
        <v>140</v>
      </c>
      <c r="G68" s="75">
        <f>προμέτρηση!G67</f>
        <v>15</v>
      </c>
      <c r="H68" s="75">
        <v>10.1</v>
      </c>
      <c r="I68" s="81">
        <f>H68*G68</f>
        <v>151.5</v>
      </c>
      <c r="J68" s="65"/>
    </row>
    <row r="69" spans="1:10" s="71" customFormat="1" ht="33">
      <c r="A69" s="32">
        <v>50</v>
      </c>
      <c r="B69" s="26" t="s">
        <v>168</v>
      </c>
      <c r="C69" s="65" t="s">
        <v>314</v>
      </c>
      <c r="D69" s="32">
        <v>50</v>
      </c>
      <c r="E69" s="65" t="s">
        <v>170</v>
      </c>
      <c r="F69" s="65" t="s">
        <v>142</v>
      </c>
      <c r="G69" s="75">
        <f>προμέτρηση!G68</f>
        <v>11.2</v>
      </c>
      <c r="H69" s="75">
        <v>17</v>
      </c>
      <c r="I69" s="81">
        <f t="shared" si="3"/>
        <v>190.39999999999998</v>
      </c>
      <c r="J69" s="65"/>
    </row>
    <row r="70" spans="1:10" s="71" customFormat="1" ht="33">
      <c r="A70" s="32">
        <v>51</v>
      </c>
      <c r="B70" s="26" t="s">
        <v>169</v>
      </c>
      <c r="C70" s="65" t="s">
        <v>315</v>
      </c>
      <c r="D70" s="32">
        <v>51</v>
      </c>
      <c r="E70" s="65" t="s">
        <v>170</v>
      </c>
      <c r="F70" s="65" t="s">
        <v>142</v>
      </c>
      <c r="G70" s="75">
        <f>προμέτρηση!G69</f>
        <v>2.5</v>
      </c>
      <c r="H70" s="75">
        <v>20</v>
      </c>
      <c r="I70" s="81">
        <f t="shared" si="3"/>
        <v>50</v>
      </c>
      <c r="J70" s="65"/>
    </row>
    <row r="71" spans="1:10" s="71" customFormat="1" ht="49.5">
      <c r="A71" s="32">
        <v>52</v>
      </c>
      <c r="B71" s="26" t="s">
        <v>200</v>
      </c>
      <c r="C71" s="65" t="s">
        <v>316</v>
      </c>
      <c r="D71" s="32">
        <v>52</v>
      </c>
      <c r="E71" s="65" t="s">
        <v>157</v>
      </c>
      <c r="F71" s="65" t="s">
        <v>255</v>
      </c>
      <c r="G71" s="75">
        <f>προμέτρηση!G70</f>
        <v>1</v>
      </c>
      <c r="H71" s="75">
        <v>3000</v>
      </c>
      <c r="I71" s="81">
        <f>H71*G71</f>
        <v>3000</v>
      </c>
      <c r="J71" s="65"/>
    </row>
    <row r="72" spans="1:10" s="71" customFormat="1" ht="99">
      <c r="A72" s="32">
        <v>53</v>
      </c>
      <c r="B72" s="26" t="s">
        <v>201</v>
      </c>
      <c r="C72" s="65" t="s">
        <v>202</v>
      </c>
      <c r="D72" s="32">
        <v>53</v>
      </c>
      <c r="E72" s="65" t="s">
        <v>203</v>
      </c>
      <c r="F72" s="65" t="s">
        <v>140</v>
      </c>
      <c r="G72" s="75">
        <f>προμέτρηση!G71</f>
        <v>3.5</v>
      </c>
      <c r="H72" s="75">
        <v>10.7</v>
      </c>
      <c r="I72" s="81">
        <f>H72*G72</f>
        <v>37.449999999999996</v>
      </c>
      <c r="J72" s="65"/>
    </row>
    <row r="73" spans="1:10" s="71" customFormat="1" ht="49.5">
      <c r="A73" s="32">
        <v>54</v>
      </c>
      <c r="B73" s="26" t="s">
        <v>172</v>
      </c>
      <c r="C73" s="65" t="s">
        <v>173</v>
      </c>
      <c r="D73" s="32">
        <v>54</v>
      </c>
      <c r="E73" s="65" t="s">
        <v>174</v>
      </c>
      <c r="F73" s="65" t="s">
        <v>140</v>
      </c>
      <c r="G73" s="75">
        <f>προμέτρηση!G72</f>
        <v>3.5</v>
      </c>
      <c r="H73" s="75">
        <v>2.25</v>
      </c>
      <c r="I73" s="81">
        <f>H73*G73</f>
        <v>7.875</v>
      </c>
      <c r="J73" s="65"/>
    </row>
    <row r="74" spans="1:10" s="71" customFormat="1" ht="66">
      <c r="A74" s="32">
        <v>55</v>
      </c>
      <c r="B74" s="26" t="s">
        <v>146</v>
      </c>
      <c r="C74" s="65" t="s">
        <v>175</v>
      </c>
      <c r="D74" s="32">
        <v>55</v>
      </c>
      <c r="E74" s="65" t="s">
        <v>176</v>
      </c>
      <c r="F74" s="65" t="s">
        <v>140</v>
      </c>
      <c r="G74" s="75">
        <f>προμέτρηση!G73</f>
        <v>17</v>
      </c>
      <c r="H74" s="75">
        <v>6.7</v>
      </c>
      <c r="I74" s="81">
        <f>H74*G74</f>
        <v>113.9</v>
      </c>
      <c r="J74" s="65"/>
    </row>
    <row r="75" spans="1:10" s="71" customFormat="1" ht="33">
      <c r="A75" s="32">
        <v>56</v>
      </c>
      <c r="B75" s="26" t="s">
        <v>171</v>
      </c>
      <c r="C75" s="65" t="s">
        <v>204</v>
      </c>
      <c r="D75" s="32">
        <v>56</v>
      </c>
      <c r="E75" s="65" t="s">
        <v>205</v>
      </c>
      <c r="F75" s="65" t="s">
        <v>140</v>
      </c>
      <c r="G75" s="75">
        <f>προμέτρηση!G74</f>
        <v>4</v>
      </c>
      <c r="H75" s="75">
        <v>2.8</v>
      </c>
      <c r="I75" s="81">
        <f>H75*G75</f>
        <v>11.2</v>
      </c>
      <c r="J75" s="105">
        <f>SUM(I62:I75)</f>
        <v>7876.574999999999</v>
      </c>
    </row>
    <row r="76" spans="1:10" ht="31.5" customHeight="1">
      <c r="A76" s="2"/>
      <c r="B76" s="2"/>
      <c r="C76" s="2"/>
      <c r="D76" s="2"/>
      <c r="E76" s="2"/>
      <c r="F76" s="34" t="s">
        <v>290</v>
      </c>
      <c r="G76" s="44"/>
      <c r="H76" s="44"/>
      <c r="I76" s="44"/>
      <c r="J76" s="45">
        <f>SUM(J17:J75)</f>
        <v>23736.625</v>
      </c>
    </row>
    <row r="77" spans="1:12" ht="21.75" customHeight="1">
      <c r="A77" s="2"/>
      <c r="B77" s="2"/>
      <c r="C77" s="2"/>
      <c r="D77" s="2"/>
      <c r="E77" s="2"/>
      <c r="F77" s="38" t="s">
        <v>254</v>
      </c>
      <c r="G77" s="39"/>
      <c r="H77" s="39"/>
      <c r="I77" s="39"/>
      <c r="J77" s="89">
        <f>J76*0.18</f>
        <v>4272.5925</v>
      </c>
      <c r="L77" s="63"/>
    </row>
    <row r="78" spans="1:10" ht="24" customHeight="1">
      <c r="A78" s="2"/>
      <c r="C78" s="2"/>
      <c r="D78" s="2"/>
      <c r="E78" s="2"/>
      <c r="F78" s="38" t="s">
        <v>291</v>
      </c>
      <c r="G78" s="39"/>
      <c r="H78" s="39"/>
      <c r="I78" s="39"/>
      <c r="J78" s="90">
        <f>SUM(J76:J77)</f>
        <v>28009.2175</v>
      </c>
    </row>
    <row r="79" spans="1:10" ht="25.5" customHeight="1">
      <c r="A79" s="2"/>
      <c r="C79" s="2"/>
      <c r="D79" s="2"/>
      <c r="E79" s="2"/>
      <c r="F79" s="38" t="s">
        <v>292</v>
      </c>
      <c r="G79" s="39"/>
      <c r="H79" s="39"/>
      <c r="I79" s="39"/>
      <c r="J79" s="90">
        <f>J78*0.15</f>
        <v>4201.382624999999</v>
      </c>
    </row>
    <row r="80" spans="1:10" ht="25.5" customHeight="1">
      <c r="A80" s="2"/>
      <c r="C80" s="2"/>
      <c r="D80" s="2"/>
      <c r="E80" s="2"/>
      <c r="F80" s="38" t="s">
        <v>291</v>
      </c>
      <c r="G80" s="39"/>
      <c r="H80" s="39"/>
      <c r="I80" s="39"/>
      <c r="J80" s="90">
        <f>SUM(J78:J79)</f>
        <v>32210.600124999997</v>
      </c>
    </row>
    <row r="81" spans="1:10" ht="30.75" customHeight="1">
      <c r="A81" s="2"/>
      <c r="C81" s="2"/>
      <c r="D81" s="2"/>
      <c r="E81" s="2"/>
      <c r="F81" s="38" t="s">
        <v>289</v>
      </c>
      <c r="G81" s="39"/>
      <c r="H81" s="39"/>
      <c r="I81" s="39"/>
      <c r="J81" s="90">
        <v>309.725</v>
      </c>
    </row>
    <row r="82" spans="1:10" ht="24.75" customHeight="1">
      <c r="A82" s="2"/>
      <c r="C82" s="2"/>
      <c r="D82" s="2"/>
      <c r="E82" s="2"/>
      <c r="F82" s="38" t="s">
        <v>291</v>
      </c>
      <c r="G82" s="39"/>
      <c r="H82" s="39"/>
      <c r="I82" s="39"/>
      <c r="J82" s="90">
        <f>SUM(J80:J81)</f>
        <v>32520.325124999996</v>
      </c>
    </row>
    <row r="83" spans="1:10" ht="24" customHeight="1">
      <c r="A83" s="2"/>
      <c r="B83" s="2"/>
      <c r="C83" s="83"/>
      <c r="D83" s="2"/>
      <c r="F83" s="38" t="s">
        <v>293</v>
      </c>
      <c r="G83" s="39"/>
      <c r="H83" s="39"/>
      <c r="I83" s="39"/>
      <c r="J83" s="90">
        <f>J82*0.23</f>
        <v>7479.674778749999</v>
      </c>
    </row>
    <row r="84" spans="1:10" ht="30.75" customHeight="1">
      <c r="A84" s="2"/>
      <c r="B84" s="2"/>
      <c r="C84" s="2"/>
      <c r="D84" s="2"/>
      <c r="E84" s="2"/>
      <c r="F84" s="34" t="s">
        <v>294</v>
      </c>
      <c r="G84" s="44"/>
      <c r="H84" s="44"/>
      <c r="I84" s="44"/>
      <c r="J84" s="91">
        <f>SUM(J82:J83)</f>
        <v>39999.999903749995</v>
      </c>
    </row>
    <row r="85" spans="1:10" ht="65.25" customHeight="1">
      <c r="A85" s="2"/>
      <c r="B85" s="2"/>
      <c r="C85" s="2"/>
      <c r="D85" s="2"/>
      <c r="E85" s="2"/>
      <c r="F85" s="46"/>
      <c r="G85" s="46"/>
      <c r="H85" s="46"/>
      <c r="I85" s="46"/>
      <c r="J85" s="47"/>
    </row>
    <row r="86" spans="1:10" ht="25.5">
      <c r="A86" s="2"/>
      <c r="B86" s="73" t="s">
        <v>295</v>
      </c>
      <c r="C86" s="85"/>
      <c r="D86" s="73"/>
      <c r="E86" s="98" t="s">
        <v>295</v>
      </c>
      <c r="F86" s="73"/>
      <c r="G86" s="46"/>
      <c r="H86" s="46"/>
      <c r="I86" s="3" t="s">
        <v>295</v>
      </c>
      <c r="J86" s="47"/>
    </row>
    <row r="87" spans="1:10" ht="16.5">
      <c r="A87" s="2"/>
      <c r="B87" s="73" t="s">
        <v>31</v>
      </c>
      <c r="C87" s="50"/>
      <c r="D87" s="73"/>
      <c r="E87" s="73" t="s">
        <v>296</v>
      </c>
      <c r="F87" s="73"/>
      <c r="G87" s="46"/>
      <c r="H87" s="46"/>
      <c r="I87" s="64" t="s">
        <v>258</v>
      </c>
      <c r="J87" s="47"/>
    </row>
    <row r="88" spans="1:6" ht="16.5">
      <c r="A88" s="2"/>
      <c r="B88" s="73" t="s">
        <v>91</v>
      </c>
      <c r="C88" s="7"/>
      <c r="D88" s="66"/>
      <c r="E88" s="98" t="s">
        <v>297</v>
      </c>
      <c r="F88" s="72"/>
    </row>
    <row r="89" spans="1:10" ht="48.75" customHeight="1">
      <c r="A89" s="2"/>
      <c r="B89" s="73"/>
      <c r="C89" s="7"/>
      <c r="D89" s="66"/>
      <c r="E89" s="7"/>
      <c r="F89" s="72"/>
      <c r="G89" s="72"/>
      <c r="H89" s="72"/>
      <c r="I89" s="72"/>
      <c r="J89" s="72"/>
    </row>
    <row r="90" spans="1:10" ht="16.5">
      <c r="A90" s="2"/>
      <c r="B90" s="73" t="s">
        <v>89</v>
      </c>
      <c r="C90" s="7"/>
      <c r="D90" s="7"/>
      <c r="E90" s="98" t="s">
        <v>298</v>
      </c>
      <c r="F90" s="103"/>
      <c r="G90" s="103"/>
      <c r="H90" s="103"/>
      <c r="I90" s="99" t="s">
        <v>257</v>
      </c>
      <c r="J90" s="103"/>
    </row>
    <row r="91" spans="2:10" ht="38.25">
      <c r="B91" s="102" t="s">
        <v>90</v>
      </c>
      <c r="D91" s="104"/>
      <c r="E91" s="101" t="s">
        <v>299</v>
      </c>
      <c r="F91" s="104"/>
      <c r="G91" s="104"/>
      <c r="H91" s="104"/>
      <c r="I91" s="84" t="s">
        <v>259</v>
      </c>
      <c r="J91" s="104"/>
    </row>
    <row r="92" spans="1:10" ht="16.5">
      <c r="A92" s="7"/>
      <c r="C92" s="2"/>
      <c r="D92" s="50"/>
      <c r="E92" s="98"/>
      <c r="F92" s="7"/>
      <c r="G92" s="7"/>
      <c r="H92" s="7"/>
      <c r="I92" s="7"/>
      <c r="J92" s="7"/>
    </row>
    <row r="93" spans="1:11" ht="16.5">
      <c r="A93" s="7"/>
      <c r="B93" s="73"/>
      <c r="C93" s="2"/>
      <c r="D93" s="50"/>
      <c r="E93" s="50"/>
      <c r="F93" s="120"/>
      <c r="G93" s="120"/>
      <c r="H93" s="120"/>
      <c r="I93" s="120"/>
      <c r="J93" s="120"/>
      <c r="K93" s="63"/>
    </row>
    <row r="94" spans="1:10" ht="16.5">
      <c r="A94" s="7"/>
      <c r="B94" s="73"/>
      <c r="C94" s="2"/>
      <c r="D94" s="2"/>
      <c r="E94" s="2"/>
      <c r="F94" s="135"/>
      <c r="G94" s="135"/>
      <c r="H94" s="135"/>
      <c r="I94" s="135"/>
      <c r="J94" s="135"/>
    </row>
    <row r="95" spans="1:5" ht="16.5">
      <c r="A95" s="7"/>
      <c r="C95" s="2"/>
      <c r="D95" s="7"/>
      <c r="E95" s="7"/>
    </row>
    <row r="96" spans="1:5" ht="16.5">
      <c r="A96" s="120"/>
      <c r="B96" s="120"/>
      <c r="C96" s="2"/>
      <c r="E96" s="7"/>
    </row>
    <row r="97" spans="1:5" ht="16.5">
      <c r="A97" s="120"/>
      <c r="B97" s="120"/>
      <c r="C97" s="2"/>
      <c r="D97" s="7"/>
      <c r="E97" s="7"/>
    </row>
    <row r="98" spans="1:10" ht="16.5">
      <c r="A98" s="3"/>
      <c r="B98" s="2"/>
      <c r="C98" s="2"/>
      <c r="D98" s="7"/>
      <c r="E98" s="7"/>
      <c r="F98" s="7"/>
      <c r="G98" s="2"/>
      <c r="H98" s="2"/>
      <c r="I98" s="2"/>
      <c r="J98" s="2"/>
    </row>
    <row r="99" spans="7:10" ht="14.25">
      <c r="G99" s="7"/>
      <c r="H99" s="7"/>
      <c r="I99" s="7"/>
      <c r="J99" s="7"/>
    </row>
    <row r="100" ht="12.75">
      <c r="A100" s="64"/>
    </row>
    <row r="101" spans="1:10" ht="15">
      <c r="A101" s="64"/>
      <c r="C101" s="68"/>
      <c r="D101" s="68"/>
      <c r="E101" s="68"/>
      <c r="F101" s="68"/>
      <c r="G101" s="68"/>
      <c r="H101" s="68"/>
      <c r="I101" s="68"/>
      <c r="J101" s="68"/>
    </row>
    <row r="102" spans="1:10" ht="15">
      <c r="A102" s="64"/>
      <c r="C102" s="68"/>
      <c r="D102" s="68"/>
      <c r="E102" s="68"/>
      <c r="F102" s="68"/>
      <c r="G102" s="68"/>
      <c r="H102" s="68"/>
      <c r="I102" s="68"/>
      <c r="J102" s="68"/>
    </row>
    <row r="103" spans="1:10" ht="15">
      <c r="A103" s="64"/>
      <c r="C103" s="68"/>
      <c r="D103" s="68"/>
      <c r="E103" s="68"/>
      <c r="F103" s="68"/>
      <c r="G103" s="68"/>
      <c r="H103" s="68"/>
      <c r="I103" s="68"/>
      <c r="J103" s="68"/>
    </row>
  </sheetData>
  <sheetProtection/>
  <mergeCells count="17">
    <mergeCell ref="A9:B9"/>
    <mergeCell ref="A11:J11"/>
    <mergeCell ref="A13:A14"/>
    <mergeCell ref="F13:F14"/>
    <mergeCell ref="H13:H14"/>
    <mergeCell ref="E13:E14"/>
    <mergeCell ref="B13:B14"/>
    <mergeCell ref="D13:D14"/>
    <mergeCell ref="C13:C14"/>
    <mergeCell ref="A16:C16"/>
    <mergeCell ref="G13:G14"/>
    <mergeCell ref="A97:B97"/>
    <mergeCell ref="A61:I61"/>
    <mergeCell ref="A39:I39"/>
    <mergeCell ref="F94:J94"/>
    <mergeCell ref="A96:B96"/>
    <mergeCell ref="F93:J93"/>
  </mergeCells>
  <printOptions/>
  <pageMargins left="0.35433070866141736" right="0.2362204724409449" top="0.5511811023622047" bottom="0.1968503937007874" header="0.5118110236220472" footer="0.2362204724409449"/>
  <pageSetup horizontalDpi="600" verticalDpi="600" orientation="portrait" paperSize="9" scale="78" r:id="rId2"/>
  <rowBreaks count="2" manualBreakCount="2">
    <brk id="35" max="9" man="1"/>
    <brk id="6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92"/>
  <sheetViews>
    <sheetView workbookViewId="0" topLeftCell="A4">
      <selection activeCell="I18" sqref="I18"/>
    </sheetView>
  </sheetViews>
  <sheetFormatPr defaultColWidth="9.140625" defaultRowHeight="12.75"/>
  <cols>
    <col min="1" max="1" width="5.7109375" style="0" customWidth="1"/>
    <col min="2" max="2" width="37.57421875" style="0" customWidth="1"/>
    <col min="3" max="3" width="16.421875" style="0" customWidth="1"/>
    <col min="4" max="4" width="7.140625" style="0" customWidth="1"/>
    <col min="5" max="5" width="14.140625" style="0" customWidth="1"/>
    <col min="6" max="6" width="10.8515625" style="0" customWidth="1"/>
    <col min="7" max="8" width="10.140625" style="0" customWidth="1"/>
    <col min="9" max="9" width="65.7109375" style="0" customWidth="1"/>
    <col min="13" max="13" width="37.57421875" style="0" customWidth="1"/>
  </cols>
  <sheetData>
    <row r="4" spans="1:10" ht="16.5">
      <c r="A4" s="69" t="s">
        <v>85</v>
      </c>
      <c r="C4" s="70"/>
      <c r="D4" s="68"/>
      <c r="E4" s="68"/>
      <c r="F4" s="68"/>
      <c r="G4" s="68"/>
      <c r="H4" s="68"/>
      <c r="I4" s="68"/>
      <c r="J4" s="71"/>
    </row>
    <row r="5" spans="1:10" ht="16.5">
      <c r="A5" s="69" t="s">
        <v>83</v>
      </c>
      <c r="C5" s="70"/>
      <c r="D5" s="68"/>
      <c r="E5" s="68"/>
      <c r="F5" s="68"/>
      <c r="G5" s="68"/>
      <c r="H5" s="68"/>
      <c r="I5" s="68"/>
      <c r="J5" s="71"/>
    </row>
    <row r="6" spans="1:10" ht="16.5">
      <c r="A6" s="69" t="s">
        <v>86</v>
      </c>
      <c r="C6" s="70"/>
      <c r="D6" s="68"/>
      <c r="E6" s="68"/>
      <c r="F6" s="68"/>
      <c r="G6" s="68"/>
      <c r="H6" s="68"/>
      <c r="I6" s="68"/>
      <c r="J6" s="71"/>
    </row>
    <row r="7" spans="1:10" ht="16.5">
      <c r="A7" s="69" t="s">
        <v>87</v>
      </c>
      <c r="C7" s="70"/>
      <c r="D7" s="68"/>
      <c r="E7" s="68"/>
      <c r="F7" s="68"/>
      <c r="G7" s="68"/>
      <c r="H7" s="68"/>
      <c r="I7" s="68"/>
      <c r="J7" s="71"/>
    </row>
    <row r="8" spans="1:10" ht="18.75" customHeight="1">
      <c r="A8" s="69" t="s">
        <v>88</v>
      </c>
      <c r="C8" s="70"/>
      <c r="D8" s="68"/>
      <c r="E8" s="68"/>
      <c r="F8" s="68"/>
      <c r="G8" s="68"/>
      <c r="H8" s="68"/>
      <c r="I8" s="68"/>
      <c r="J8" s="71"/>
    </row>
    <row r="9" spans="1:10" ht="15.75" customHeight="1">
      <c r="A9" s="136"/>
      <c r="B9" s="136"/>
      <c r="C9" s="70"/>
      <c r="D9" s="68"/>
      <c r="E9" s="68"/>
      <c r="F9" s="68"/>
      <c r="G9" s="68"/>
      <c r="H9" s="68"/>
      <c r="I9" s="68"/>
      <c r="J9" s="71"/>
    </row>
    <row r="10" ht="6.75" customHeight="1">
      <c r="A10" s="1"/>
    </row>
    <row r="11" spans="1:9" ht="28.5" customHeight="1">
      <c r="A11" s="142" t="s">
        <v>300</v>
      </c>
      <c r="B11" s="143"/>
      <c r="C11" s="143"/>
      <c r="D11" s="143"/>
      <c r="E11" s="143"/>
      <c r="F11" s="143"/>
      <c r="G11" s="143"/>
      <c r="H11" s="143"/>
      <c r="I11" s="143"/>
    </row>
    <row r="12" spans="1:9" ht="28.5" customHeight="1">
      <c r="A12" s="88"/>
      <c r="B12" s="88"/>
      <c r="C12" s="88"/>
      <c r="D12" s="88"/>
      <c r="E12" s="88"/>
      <c r="F12" s="88"/>
      <c r="G12" s="88"/>
      <c r="H12" s="88"/>
      <c r="I12" s="88"/>
    </row>
    <row r="13" spans="1:9" ht="16.5" customHeight="1">
      <c r="A13" s="118" t="s">
        <v>0</v>
      </c>
      <c r="B13" s="139" t="s">
        <v>10</v>
      </c>
      <c r="C13" s="130" t="s">
        <v>93</v>
      </c>
      <c r="D13" s="139" t="s">
        <v>84</v>
      </c>
      <c r="E13" s="130" t="s">
        <v>94</v>
      </c>
      <c r="F13" s="130" t="s">
        <v>95</v>
      </c>
      <c r="G13" s="130" t="s">
        <v>97</v>
      </c>
      <c r="H13" s="137" t="s">
        <v>96</v>
      </c>
      <c r="I13" s="144"/>
    </row>
    <row r="14" spans="1:9" ht="33" customHeight="1">
      <c r="A14" s="119"/>
      <c r="B14" s="140"/>
      <c r="C14" s="131"/>
      <c r="D14" s="140"/>
      <c r="E14" s="131"/>
      <c r="F14" s="131"/>
      <c r="G14" s="131"/>
      <c r="H14" s="138"/>
      <c r="I14" s="145"/>
    </row>
    <row r="15" spans="1:9" ht="16.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/>
    </row>
    <row r="16" spans="1:9" ht="15" customHeight="1">
      <c r="A16" s="113" t="s">
        <v>92</v>
      </c>
      <c r="B16" s="114"/>
      <c r="C16" s="114"/>
      <c r="D16" s="16"/>
      <c r="E16" s="16"/>
      <c r="F16" s="16"/>
      <c r="G16" s="17"/>
      <c r="H16" s="17"/>
      <c r="I16" s="76"/>
    </row>
    <row r="17" spans="1:9" ht="33">
      <c r="A17" s="87">
        <v>1</v>
      </c>
      <c r="B17" s="26" t="s">
        <v>256</v>
      </c>
      <c r="C17" s="65" t="s">
        <v>252</v>
      </c>
      <c r="D17" s="87">
        <v>1</v>
      </c>
      <c r="E17" s="65" t="s">
        <v>253</v>
      </c>
      <c r="F17" s="65" t="s">
        <v>206</v>
      </c>
      <c r="G17" s="75">
        <v>10.2</v>
      </c>
      <c r="H17" s="75">
        <v>1.65</v>
      </c>
      <c r="I17" s="81" t="s">
        <v>265</v>
      </c>
    </row>
    <row r="18" spans="1:9" ht="99">
      <c r="A18" s="87">
        <v>2</v>
      </c>
      <c r="B18" s="82" t="s">
        <v>100</v>
      </c>
      <c r="C18" s="65" t="s">
        <v>101</v>
      </c>
      <c r="D18" s="87">
        <v>2</v>
      </c>
      <c r="E18" s="65" t="s">
        <v>102</v>
      </c>
      <c r="F18" s="65" t="s">
        <v>99</v>
      </c>
      <c r="G18" s="75">
        <v>410</v>
      </c>
      <c r="H18" s="75">
        <v>2</v>
      </c>
      <c r="I18" s="81" t="s">
        <v>266</v>
      </c>
    </row>
    <row r="19" spans="1:9" ht="33">
      <c r="A19" s="87">
        <v>3</v>
      </c>
      <c r="B19" s="82" t="s">
        <v>207</v>
      </c>
      <c r="C19" s="65" t="s">
        <v>208</v>
      </c>
      <c r="D19" s="87">
        <v>3</v>
      </c>
      <c r="E19" s="65" t="s">
        <v>209</v>
      </c>
      <c r="F19" s="65" t="s">
        <v>251</v>
      </c>
      <c r="G19" s="75">
        <v>20.4</v>
      </c>
      <c r="H19" s="75">
        <v>0.35</v>
      </c>
      <c r="I19" s="81" t="s">
        <v>264</v>
      </c>
    </row>
    <row r="20" spans="1:9" ht="33">
      <c r="A20" s="87">
        <v>4</v>
      </c>
      <c r="B20" s="82" t="s">
        <v>106</v>
      </c>
      <c r="C20" s="65" t="s">
        <v>107</v>
      </c>
      <c r="D20" s="87">
        <v>4</v>
      </c>
      <c r="E20" s="65" t="s">
        <v>105</v>
      </c>
      <c r="F20" s="65" t="s">
        <v>140</v>
      </c>
      <c r="G20" s="75">
        <v>1</v>
      </c>
      <c r="H20" s="75">
        <v>4.5</v>
      </c>
      <c r="I20" s="81" t="s">
        <v>239</v>
      </c>
    </row>
    <row r="21" spans="1:9" ht="33">
      <c r="A21" s="87">
        <v>5</v>
      </c>
      <c r="B21" s="82" t="s">
        <v>103</v>
      </c>
      <c r="C21" s="65" t="s">
        <v>104</v>
      </c>
      <c r="D21" s="87">
        <v>5</v>
      </c>
      <c r="E21" s="65" t="s">
        <v>105</v>
      </c>
      <c r="F21" s="65" t="s">
        <v>140</v>
      </c>
      <c r="G21" s="75">
        <v>1</v>
      </c>
      <c r="H21" s="75">
        <v>5.6</v>
      </c>
      <c r="I21" s="81" t="s">
        <v>240</v>
      </c>
    </row>
    <row r="22" spans="1:9" ht="49.5">
      <c r="A22" s="87">
        <v>6</v>
      </c>
      <c r="B22" s="82" t="s">
        <v>218</v>
      </c>
      <c r="C22" s="65" t="s">
        <v>219</v>
      </c>
      <c r="D22" s="87">
        <v>6</v>
      </c>
      <c r="E22" s="65" t="s">
        <v>124</v>
      </c>
      <c r="F22" s="65" t="s">
        <v>82</v>
      </c>
      <c r="G22" s="75">
        <v>0.5</v>
      </c>
      <c r="H22" s="75">
        <v>28</v>
      </c>
      <c r="I22" s="81" t="s">
        <v>238</v>
      </c>
    </row>
    <row r="23" spans="1:9" ht="33">
      <c r="A23" s="87">
        <v>7</v>
      </c>
      <c r="B23" s="82" t="s">
        <v>125</v>
      </c>
      <c r="C23" s="65" t="s">
        <v>126</v>
      </c>
      <c r="D23" s="87">
        <v>7</v>
      </c>
      <c r="E23" s="65" t="s">
        <v>127</v>
      </c>
      <c r="F23" s="65" t="s">
        <v>82</v>
      </c>
      <c r="G23" s="75">
        <v>1</v>
      </c>
      <c r="H23" s="75">
        <v>1</v>
      </c>
      <c r="I23" s="65" t="s">
        <v>260</v>
      </c>
    </row>
    <row r="24" spans="1:9" ht="33">
      <c r="A24" s="87">
        <v>8</v>
      </c>
      <c r="B24" s="82" t="s">
        <v>128</v>
      </c>
      <c r="C24" s="65" t="s">
        <v>126</v>
      </c>
      <c r="D24" s="87">
        <v>8</v>
      </c>
      <c r="E24" s="65" t="s">
        <v>127</v>
      </c>
      <c r="F24" s="65" t="s">
        <v>82</v>
      </c>
      <c r="G24" s="75">
        <v>1</v>
      </c>
      <c r="H24" s="75">
        <v>121</v>
      </c>
      <c r="I24" s="81" t="s">
        <v>267</v>
      </c>
    </row>
    <row r="25" spans="1:9" ht="66">
      <c r="A25" s="87">
        <v>9</v>
      </c>
      <c r="B25" s="82" t="s">
        <v>177</v>
      </c>
      <c r="C25" s="65" t="s">
        <v>178</v>
      </c>
      <c r="D25" s="87">
        <v>9</v>
      </c>
      <c r="E25" s="65" t="s">
        <v>179</v>
      </c>
      <c r="F25" s="65" t="s">
        <v>140</v>
      </c>
      <c r="G25" s="75">
        <v>10</v>
      </c>
      <c r="H25" s="75">
        <v>7.9</v>
      </c>
      <c r="I25" s="81" t="s">
        <v>241</v>
      </c>
    </row>
    <row r="26" spans="1:9" ht="74.25" customHeight="1">
      <c r="A26" s="87">
        <v>10</v>
      </c>
      <c r="B26" s="82" t="s">
        <v>129</v>
      </c>
      <c r="C26" s="65" t="s">
        <v>130</v>
      </c>
      <c r="D26" s="87">
        <v>10</v>
      </c>
      <c r="E26" s="65" t="s">
        <v>131</v>
      </c>
      <c r="F26" s="65" t="s">
        <v>140</v>
      </c>
      <c r="G26" s="75">
        <v>10</v>
      </c>
      <c r="H26" s="75">
        <v>11.2</v>
      </c>
      <c r="I26" s="81" t="s">
        <v>241</v>
      </c>
    </row>
    <row r="27" spans="1:9" ht="34.5" customHeight="1">
      <c r="A27" s="87">
        <v>11</v>
      </c>
      <c r="B27" s="82" t="s">
        <v>180</v>
      </c>
      <c r="C27" s="65" t="s">
        <v>133</v>
      </c>
      <c r="D27" s="87">
        <v>11</v>
      </c>
      <c r="E27" s="65" t="s">
        <v>114</v>
      </c>
      <c r="F27" s="65" t="s">
        <v>140</v>
      </c>
      <c r="G27" s="75">
        <v>10</v>
      </c>
      <c r="H27" s="75">
        <v>15</v>
      </c>
      <c r="I27" s="65" t="s">
        <v>260</v>
      </c>
    </row>
    <row r="28" spans="1:9" ht="30.75" customHeight="1">
      <c r="A28" s="87">
        <v>12</v>
      </c>
      <c r="B28" s="82" t="s">
        <v>132</v>
      </c>
      <c r="C28" s="65" t="s">
        <v>181</v>
      </c>
      <c r="D28" s="87">
        <v>12</v>
      </c>
      <c r="E28" s="65" t="s">
        <v>114</v>
      </c>
      <c r="F28" s="65" t="s">
        <v>140</v>
      </c>
      <c r="G28" s="75">
        <v>10</v>
      </c>
      <c r="H28" s="75">
        <v>8</v>
      </c>
      <c r="I28" s="81" t="s">
        <v>242</v>
      </c>
    </row>
    <row r="29" spans="1:9" ht="49.5">
      <c r="A29" s="86">
        <v>13</v>
      </c>
      <c r="B29" s="74" t="s">
        <v>134</v>
      </c>
      <c r="C29" s="74" t="s">
        <v>135</v>
      </c>
      <c r="D29" s="86">
        <v>13</v>
      </c>
      <c r="E29" s="65" t="s">
        <v>136</v>
      </c>
      <c r="F29" s="65" t="s">
        <v>140</v>
      </c>
      <c r="G29" s="75">
        <v>50</v>
      </c>
      <c r="H29" s="75">
        <v>5.6</v>
      </c>
      <c r="I29" s="65" t="s">
        <v>318</v>
      </c>
    </row>
    <row r="30" spans="1:9" ht="26.25" customHeight="1">
      <c r="A30" s="87">
        <v>14</v>
      </c>
      <c r="B30" s="74" t="s">
        <v>137</v>
      </c>
      <c r="C30" s="65" t="s">
        <v>138</v>
      </c>
      <c r="D30" s="87">
        <v>14</v>
      </c>
      <c r="E30" s="65" t="s">
        <v>139</v>
      </c>
      <c r="F30" s="65" t="s">
        <v>82</v>
      </c>
      <c r="G30" s="65">
        <v>0.5</v>
      </c>
      <c r="H30" s="65">
        <v>168</v>
      </c>
      <c r="I30" s="65" t="s">
        <v>260</v>
      </c>
    </row>
    <row r="31" spans="1:9" ht="132">
      <c r="A31" s="87">
        <v>15</v>
      </c>
      <c r="B31" s="82" t="s">
        <v>113</v>
      </c>
      <c r="C31" s="65" t="s">
        <v>279</v>
      </c>
      <c r="D31" s="87">
        <v>15</v>
      </c>
      <c r="E31" s="65" t="s">
        <v>114</v>
      </c>
      <c r="F31" s="65" t="s">
        <v>140</v>
      </c>
      <c r="G31" s="75">
        <v>230</v>
      </c>
      <c r="H31" s="75">
        <v>10</v>
      </c>
      <c r="I31" s="81" t="s">
        <v>317</v>
      </c>
    </row>
    <row r="32" spans="1:9" ht="26.25" customHeight="1">
      <c r="A32" s="87">
        <v>16</v>
      </c>
      <c r="B32" s="74" t="s">
        <v>115</v>
      </c>
      <c r="C32" s="65" t="s">
        <v>116</v>
      </c>
      <c r="D32" s="87">
        <v>16</v>
      </c>
      <c r="E32" s="65" t="s">
        <v>117</v>
      </c>
      <c r="F32" s="65" t="s">
        <v>140</v>
      </c>
      <c r="G32" s="75">
        <v>0.85</v>
      </c>
      <c r="H32" s="65">
        <v>16.8</v>
      </c>
      <c r="I32" s="65" t="s">
        <v>220</v>
      </c>
    </row>
    <row r="33" spans="1:9" ht="99">
      <c r="A33" s="87">
        <v>17</v>
      </c>
      <c r="B33" s="82" t="s">
        <v>227</v>
      </c>
      <c r="C33" s="65" t="s">
        <v>226</v>
      </c>
      <c r="D33" s="87">
        <v>17</v>
      </c>
      <c r="E33" s="65" t="s">
        <v>117</v>
      </c>
      <c r="F33" s="65" t="s">
        <v>61</v>
      </c>
      <c r="G33" s="75">
        <v>370</v>
      </c>
      <c r="H33" s="75">
        <v>0.35</v>
      </c>
      <c r="I33" s="65" t="s">
        <v>268</v>
      </c>
    </row>
    <row r="34" spans="1:9" ht="33" customHeight="1">
      <c r="A34" s="87">
        <v>18</v>
      </c>
      <c r="B34" s="74" t="s">
        <v>121</v>
      </c>
      <c r="C34" s="65" t="s">
        <v>122</v>
      </c>
      <c r="D34" s="87">
        <v>18</v>
      </c>
      <c r="E34" s="65" t="s">
        <v>123</v>
      </c>
      <c r="F34" s="65" t="s">
        <v>140</v>
      </c>
      <c r="G34" s="75">
        <v>15</v>
      </c>
      <c r="H34" s="65">
        <v>6.7</v>
      </c>
      <c r="I34" s="65" t="s">
        <v>269</v>
      </c>
    </row>
    <row r="35" spans="1:9" ht="33" customHeight="1">
      <c r="A35" s="87">
        <v>19</v>
      </c>
      <c r="B35" s="74" t="s">
        <v>118</v>
      </c>
      <c r="C35" s="65" t="s">
        <v>119</v>
      </c>
      <c r="D35" s="87">
        <v>19</v>
      </c>
      <c r="E35" s="65" t="s">
        <v>120</v>
      </c>
      <c r="F35" s="65" t="s">
        <v>82</v>
      </c>
      <c r="G35" s="75">
        <v>1.5</v>
      </c>
      <c r="H35" s="65">
        <v>56</v>
      </c>
      <c r="I35" s="65" t="s">
        <v>270</v>
      </c>
    </row>
    <row r="36" spans="1:9" ht="33" customHeight="1">
      <c r="A36" s="87">
        <v>20</v>
      </c>
      <c r="B36" s="74" t="s">
        <v>110</v>
      </c>
      <c r="C36" s="65" t="s">
        <v>111</v>
      </c>
      <c r="D36" s="87">
        <v>20</v>
      </c>
      <c r="E36" s="65" t="s">
        <v>112</v>
      </c>
      <c r="F36" s="65" t="s">
        <v>82</v>
      </c>
      <c r="G36" s="65">
        <v>1.5</v>
      </c>
      <c r="H36" s="65">
        <v>5.6</v>
      </c>
      <c r="I36" s="65" t="s">
        <v>270</v>
      </c>
    </row>
    <row r="37" spans="1:9" ht="33" customHeight="1">
      <c r="A37" s="87">
        <v>21</v>
      </c>
      <c r="B37" s="74" t="s">
        <v>108</v>
      </c>
      <c r="C37" s="65" t="s">
        <v>280</v>
      </c>
      <c r="D37" s="87">
        <v>21</v>
      </c>
      <c r="E37" s="65" t="s">
        <v>109</v>
      </c>
      <c r="F37" s="65" t="s">
        <v>82</v>
      </c>
      <c r="G37" s="75">
        <v>2.25</v>
      </c>
      <c r="H37" s="65">
        <v>50</v>
      </c>
      <c r="I37" s="65" t="s">
        <v>276</v>
      </c>
    </row>
    <row r="38" spans="1:9" ht="15" customHeight="1">
      <c r="A38" s="113" t="s">
        <v>249</v>
      </c>
      <c r="B38" s="114"/>
      <c r="C38" s="114"/>
      <c r="D38" s="114"/>
      <c r="E38" s="114"/>
      <c r="F38" s="114"/>
      <c r="G38" s="114"/>
      <c r="H38" s="114"/>
      <c r="I38" s="141"/>
    </row>
    <row r="39" spans="1:9" s="71" customFormat="1" ht="22.5" customHeight="1">
      <c r="A39" s="87">
        <v>22</v>
      </c>
      <c r="B39" s="74" t="s">
        <v>185</v>
      </c>
      <c r="C39" s="65" t="s">
        <v>281</v>
      </c>
      <c r="D39" s="87">
        <v>22</v>
      </c>
      <c r="E39" s="65" t="s">
        <v>186</v>
      </c>
      <c r="F39" s="65" t="s">
        <v>187</v>
      </c>
      <c r="G39" s="65">
        <v>10</v>
      </c>
      <c r="H39" s="65">
        <v>2.5</v>
      </c>
      <c r="I39" s="65" t="s">
        <v>229</v>
      </c>
    </row>
    <row r="40" spans="1:9" s="71" customFormat="1" ht="33">
      <c r="A40" s="87">
        <v>23</v>
      </c>
      <c r="B40" s="74" t="s">
        <v>182</v>
      </c>
      <c r="C40" s="65" t="s">
        <v>183</v>
      </c>
      <c r="D40" s="87">
        <v>23</v>
      </c>
      <c r="E40" s="65" t="s">
        <v>184</v>
      </c>
      <c r="F40" s="65" t="s">
        <v>82</v>
      </c>
      <c r="G40" s="65">
        <v>1.5</v>
      </c>
      <c r="H40" s="65">
        <v>8.2</v>
      </c>
      <c r="I40" s="65" t="s">
        <v>270</v>
      </c>
    </row>
    <row r="41" spans="1:9" s="71" customFormat="1" ht="37.5" customHeight="1">
      <c r="A41" s="87">
        <v>24</v>
      </c>
      <c r="B41" s="74" t="s">
        <v>188</v>
      </c>
      <c r="C41" s="65" t="s">
        <v>189</v>
      </c>
      <c r="D41" s="87">
        <v>24</v>
      </c>
      <c r="E41" s="65" t="s">
        <v>190</v>
      </c>
      <c r="F41" s="65" t="s">
        <v>82</v>
      </c>
      <c r="G41" s="65">
        <v>1.5</v>
      </c>
      <c r="H41" s="65">
        <v>56</v>
      </c>
      <c r="I41" s="65" t="s">
        <v>270</v>
      </c>
    </row>
    <row r="42" spans="1:9" s="71" customFormat="1" ht="33">
      <c r="A42" s="87">
        <v>25</v>
      </c>
      <c r="B42" s="74" t="s">
        <v>191</v>
      </c>
      <c r="C42" s="65" t="s">
        <v>282</v>
      </c>
      <c r="D42" s="87">
        <v>25</v>
      </c>
      <c r="E42" s="65" t="s">
        <v>192</v>
      </c>
      <c r="F42" s="65" t="s">
        <v>140</v>
      </c>
      <c r="G42" s="65">
        <v>15</v>
      </c>
      <c r="H42" s="65">
        <v>20</v>
      </c>
      <c r="I42" s="65" t="s">
        <v>269</v>
      </c>
    </row>
    <row r="43" spans="1:9" s="71" customFormat="1" ht="33">
      <c r="A43" s="87">
        <v>26</v>
      </c>
      <c r="B43" s="74" t="s">
        <v>230</v>
      </c>
      <c r="C43" s="65" t="s">
        <v>283</v>
      </c>
      <c r="D43" s="87">
        <v>26</v>
      </c>
      <c r="E43" s="65" t="s">
        <v>231</v>
      </c>
      <c r="F43" s="65" t="s">
        <v>82</v>
      </c>
      <c r="G43" s="65">
        <v>1.5</v>
      </c>
      <c r="H43" s="65">
        <v>160</v>
      </c>
      <c r="I43" s="65" t="s">
        <v>270</v>
      </c>
    </row>
    <row r="44" spans="1:9" s="71" customFormat="1" ht="49.5">
      <c r="A44" s="87">
        <v>27</v>
      </c>
      <c r="B44" s="74" t="s">
        <v>232</v>
      </c>
      <c r="C44" s="65" t="s">
        <v>284</v>
      </c>
      <c r="D44" s="87">
        <v>27</v>
      </c>
      <c r="E44" s="65" t="s">
        <v>192</v>
      </c>
      <c r="F44" s="65" t="s">
        <v>140</v>
      </c>
      <c r="G44" s="65">
        <v>15</v>
      </c>
      <c r="H44" s="65">
        <v>28</v>
      </c>
      <c r="I44" s="65" t="s">
        <v>269</v>
      </c>
    </row>
    <row r="45" spans="1:9" s="71" customFormat="1" ht="33">
      <c r="A45" s="87">
        <v>28</v>
      </c>
      <c r="B45" s="74" t="s">
        <v>233</v>
      </c>
      <c r="C45" s="65" t="s">
        <v>285</v>
      </c>
      <c r="D45" s="87">
        <v>28</v>
      </c>
      <c r="E45" s="65" t="s">
        <v>234</v>
      </c>
      <c r="F45" s="65" t="s">
        <v>61</v>
      </c>
      <c r="G45" s="65">
        <v>100</v>
      </c>
      <c r="H45" s="65">
        <v>9</v>
      </c>
      <c r="I45" s="65" t="s">
        <v>271</v>
      </c>
    </row>
    <row r="46" spans="1:9" s="71" customFormat="1" ht="49.5">
      <c r="A46" s="87">
        <v>29</v>
      </c>
      <c r="B46" s="74" t="s">
        <v>143</v>
      </c>
      <c r="C46" s="65" t="s">
        <v>301</v>
      </c>
      <c r="D46" s="87">
        <v>29</v>
      </c>
      <c r="E46" s="65" t="s">
        <v>156</v>
      </c>
      <c r="F46" s="65" t="s">
        <v>140</v>
      </c>
      <c r="G46" s="65">
        <v>20</v>
      </c>
      <c r="H46" s="65">
        <v>16.8</v>
      </c>
      <c r="I46" s="65" t="s">
        <v>272</v>
      </c>
    </row>
    <row r="47" spans="1:9" s="71" customFormat="1" ht="33">
      <c r="A47" s="87">
        <v>30</v>
      </c>
      <c r="B47" s="74" t="s">
        <v>147</v>
      </c>
      <c r="C47" s="65" t="s">
        <v>302</v>
      </c>
      <c r="D47" s="87">
        <v>30</v>
      </c>
      <c r="E47" s="65" t="s">
        <v>148</v>
      </c>
      <c r="F47" s="65" t="s">
        <v>142</v>
      </c>
      <c r="G47" s="65">
        <v>3</v>
      </c>
      <c r="H47" s="65">
        <v>25</v>
      </c>
      <c r="I47" s="65" t="s">
        <v>245</v>
      </c>
    </row>
    <row r="48" spans="1:9" s="71" customFormat="1" ht="33">
      <c r="A48" s="87">
        <v>31</v>
      </c>
      <c r="B48" s="74" t="s">
        <v>215</v>
      </c>
      <c r="C48" s="65" t="s">
        <v>303</v>
      </c>
      <c r="D48" s="87">
        <v>31</v>
      </c>
      <c r="E48" s="65" t="s">
        <v>216</v>
      </c>
      <c r="F48" s="65" t="s">
        <v>142</v>
      </c>
      <c r="G48" s="65">
        <v>8</v>
      </c>
      <c r="H48" s="65">
        <v>15</v>
      </c>
      <c r="I48" s="65" t="s">
        <v>246</v>
      </c>
    </row>
    <row r="49" spans="1:9" s="71" customFormat="1" ht="82.5">
      <c r="A49" s="87">
        <v>32</v>
      </c>
      <c r="B49" s="74" t="s">
        <v>193</v>
      </c>
      <c r="C49" s="65" t="s">
        <v>195</v>
      </c>
      <c r="D49" s="87">
        <v>32</v>
      </c>
      <c r="E49" s="65" t="s">
        <v>194</v>
      </c>
      <c r="F49" s="65" t="s">
        <v>140</v>
      </c>
      <c r="G49" s="65">
        <v>145</v>
      </c>
      <c r="H49" s="65">
        <v>16.8</v>
      </c>
      <c r="I49" s="65" t="s">
        <v>277</v>
      </c>
    </row>
    <row r="50" spans="1:9" s="71" customFormat="1" ht="82.5">
      <c r="A50" s="87">
        <v>33</v>
      </c>
      <c r="B50" s="74" t="s">
        <v>196</v>
      </c>
      <c r="C50" s="65" t="s">
        <v>304</v>
      </c>
      <c r="D50" s="87">
        <v>33</v>
      </c>
      <c r="E50" s="65" t="s">
        <v>197</v>
      </c>
      <c r="F50" s="65" t="s">
        <v>140</v>
      </c>
      <c r="G50" s="65">
        <v>85</v>
      </c>
      <c r="H50" s="65">
        <v>15</v>
      </c>
      <c r="I50" s="65" t="s">
        <v>273</v>
      </c>
    </row>
    <row r="51" spans="1:9" s="71" customFormat="1" ht="33">
      <c r="A51" s="87">
        <v>34</v>
      </c>
      <c r="B51" s="74" t="s">
        <v>141</v>
      </c>
      <c r="C51" s="65" t="s">
        <v>305</v>
      </c>
      <c r="D51" s="87">
        <v>34</v>
      </c>
      <c r="E51" s="65" t="s">
        <v>217</v>
      </c>
      <c r="F51" s="65" t="s">
        <v>142</v>
      </c>
      <c r="G51" s="65">
        <v>2</v>
      </c>
      <c r="H51" s="65">
        <v>70</v>
      </c>
      <c r="I51" s="65" t="s">
        <v>275</v>
      </c>
    </row>
    <row r="52" spans="1:9" s="71" customFormat="1" ht="24.75" customHeight="1">
      <c r="A52" s="87">
        <v>35</v>
      </c>
      <c r="B52" s="74" t="s">
        <v>149</v>
      </c>
      <c r="C52" s="65" t="s">
        <v>286</v>
      </c>
      <c r="D52" s="87">
        <v>35</v>
      </c>
      <c r="E52" s="65" t="s">
        <v>158</v>
      </c>
      <c r="F52" s="65" t="s">
        <v>140</v>
      </c>
      <c r="G52" s="65">
        <v>5</v>
      </c>
      <c r="H52" s="65">
        <v>70</v>
      </c>
      <c r="I52" s="65" t="s">
        <v>269</v>
      </c>
    </row>
    <row r="53" spans="1:9" s="71" customFormat="1" ht="33">
      <c r="A53" s="87">
        <v>36</v>
      </c>
      <c r="B53" s="74" t="s">
        <v>150</v>
      </c>
      <c r="C53" s="65" t="s">
        <v>306</v>
      </c>
      <c r="D53" s="87">
        <v>36</v>
      </c>
      <c r="E53" s="65" t="s">
        <v>158</v>
      </c>
      <c r="F53" s="65" t="s">
        <v>140</v>
      </c>
      <c r="G53" s="65">
        <v>10</v>
      </c>
      <c r="H53" s="65">
        <v>30</v>
      </c>
      <c r="I53" s="65"/>
    </row>
    <row r="54" spans="1:9" s="71" customFormat="1" ht="22.5" customHeight="1">
      <c r="A54" s="87">
        <v>37</v>
      </c>
      <c r="B54" s="74" t="s">
        <v>210</v>
      </c>
      <c r="C54" s="65" t="s">
        <v>307</v>
      </c>
      <c r="D54" s="87">
        <v>37</v>
      </c>
      <c r="E54" s="65" t="s">
        <v>211</v>
      </c>
      <c r="F54" s="65" t="s">
        <v>142</v>
      </c>
      <c r="G54" s="65">
        <v>3</v>
      </c>
      <c r="H54" s="65">
        <v>55</v>
      </c>
      <c r="I54" s="65" t="s">
        <v>260</v>
      </c>
    </row>
    <row r="55" spans="1:9" s="71" customFormat="1" ht="24.75" customHeight="1">
      <c r="A55" s="87">
        <v>38</v>
      </c>
      <c r="B55" s="74" t="s">
        <v>154</v>
      </c>
      <c r="C55" s="65" t="s">
        <v>287</v>
      </c>
      <c r="D55" s="87">
        <v>38</v>
      </c>
      <c r="E55" s="65" t="s">
        <v>155</v>
      </c>
      <c r="F55" s="65" t="s">
        <v>140</v>
      </c>
      <c r="G55" s="65">
        <v>50</v>
      </c>
      <c r="H55" s="65">
        <v>62</v>
      </c>
      <c r="I55" s="65" t="s">
        <v>248</v>
      </c>
    </row>
    <row r="56" spans="1:13" s="71" customFormat="1" ht="30.75" customHeight="1">
      <c r="A56" s="87">
        <v>39</v>
      </c>
      <c r="B56" s="74" t="s">
        <v>152</v>
      </c>
      <c r="C56" s="65" t="s">
        <v>151</v>
      </c>
      <c r="D56" s="87">
        <v>39</v>
      </c>
      <c r="E56" s="65" t="s">
        <v>159</v>
      </c>
      <c r="F56" s="65" t="s">
        <v>140</v>
      </c>
      <c r="G56" s="65">
        <v>10</v>
      </c>
      <c r="H56" s="65">
        <v>22.5</v>
      </c>
      <c r="I56" s="65" t="s">
        <v>260</v>
      </c>
      <c r="L56" s="79"/>
      <c r="M56" s="79"/>
    </row>
    <row r="57" spans="1:13" s="71" customFormat="1" ht="33.75" customHeight="1">
      <c r="A57" s="87">
        <v>40</v>
      </c>
      <c r="B57" s="74" t="s">
        <v>153</v>
      </c>
      <c r="C57" s="65" t="s">
        <v>308</v>
      </c>
      <c r="D57" s="87">
        <v>40</v>
      </c>
      <c r="E57" s="65" t="s">
        <v>159</v>
      </c>
      <c r="F57" s="65" t="s">
        <v>140</v>
      </c>
      <c r="G57" s="65">
        <v>10</v>
      </c>
      <c r="H57" s="65">
        <v>12</v>
      </c>
      <c r="I57" s="65" t="s">
        <v>260</v>
      </c>
      <c r="L57" s="79"/>
      <c r="M57" s="80"/>
    </row>
    <row r="58" spans="1:13" s="71" customFormat="1" ht="35.25" customHeight="1">
      <c r="A58" s="87">
        <v>41</v>
      </c>
      <c r="B58" s="74" t="s">
        <v>160</v>
      </c>
      <c r="C58" s="65" t="s">
        <v>309</v>
      </c>
      <c r="D58" s="87">
        <v>41</v>
      </c>
      <c r="E58" s="65" t="s">
        <v>159</v>
      </c>
      <c r="F58" s="65" t="s">
        <v>140</v>
      </c>
      <c r="G58" s="65">
        <v>5</v>
      </c>
      <c r="H58" s="65">
        <v>55</v>
      </c>
      <c r="I58" s="65" t="s">
        <v>260</v>
      </c>
      <c r="L58" s="79"/>
      <c r="M58" s="79"/>
    </row>
    <row r="59" spans="1:9" s="71" customFormat="1" ht="69.75" customHeight="1">
      <c r="A59" s="87">
        <v>42</v>
      </c>
      <c r="B59" s="74" t="s">
        <v>163</v>
      </c>
      <c r="C59" s="65" t="s">
        <v>310</v>
      </c>
      <c r="D59" s="87">
        <v>42</v>
      </c>
      <c r="E59" s="65" t="s">
        <v>159</v>
      </c>
      <c r="F59" s="65" t="s">
        <v>140</v>
      </c>
      <c r="G59" s="65">
        <v>13</v>
      </c>
      <c r="H59" s="65">
        <v>32</v>
      </c>
      <c r="I59" s="81" t="s">
        <v>274</v>
      </c>
    </row>
    <row r="60" spans="1:9" s="71" customFormat="1" ht="15" customHeight="1">
      <c r="A60" s="113" t="s">
        <v>250</v>
      </c>
      <c r="B60" s="114"/>
      <c r="C60" s="114"/>
      <c r="D60" s="114"/>
      <c r="E60" s="114"/>
      <c r="F60" s="114"/>
      <c r="G60" s="114"/>
      <c r="H60" s="114"/>
      <c r="I60" s="141"/>
    </row>
    <row r="61" spans="1:9" s="71" customFormat="1" ht="49.5">
      <c r="A61" s="87">
        <v>43</v>
      </c>
      <c r="B61" s="74" t="s">
        <v>144</v>
      </c>
      <c r="C61" s="65" t="s">
        <v>311</v>
      </c>
      <c r="D61" s="87">
        <v>43</v>
      </c>
      <c r="E61" s="65" t="s">
        <v>145</v>
      </c>
      <c r="F61" s="65" t="s">
        <v>140</v>
      </c>
      <c r="G61" s="65">
        <v>0.845</v>
      </c>
      <c r="H61" s="65">
        <v>350</v>
      </c>
      <c r="I61" s="65" t="s">
        <v>263</v>
      </c>
    </row>
    <row r="62" spans="1:9" s="71" customFormat="1" ht="115.5">
      <c r="A62" s="87">
        <v>44</v>
      </c>
      <c r="B62" s="74" t="s">
        <v>262</v>
      </c>
      <c r="C62" s="65" t="s">
        <v>261</v>
      </c>
      <c r="D62" s="87">
        <v>44</v>
      </c>
      <c r="E62" s="65" t="s">
        <v>214</v>
      </c>
      <c r="F62" s="65" t="s">
        <v>61</v>
      </c>
      <c r="G62" s="65">
        <v>530</v>
      </c>
      <c r="H62" s="65">
        <v>4.5</v>
      </c>
      <c r="I62" s="65" t="s">
        <v>278</v>
      </c>
    </row>
    <row r="63" spans="1:9" s="71" customFormat="1" ht="28.5" customHeight="1">
      <c r="A63" s="87">
        <v>45</v>
      </c>
      <c r="B63" s="74" t="s">
        <v>212</v>
      </c>
      <c r="C63" s="65" t="s">
        <v>312</v>
      </c>
      <c r="D63" s="87">
        <v>45</v>
      </c>
      <c r="E63" s="65" t="s">
        <v>213</v>
      </c>
      <c r="F63" s="65" t="s">
        <v>61</v>
      </c>
      <c r="G63" s="65">
        <v>20</v>
      </c>
      <c r="H63" s="65">
        <v>12</v>
      </c>
      <c r="I63" s="65" t="s">
        <v>223</v>
      </c>
    </row>
    <row r="64" spans="1:9" s="71" customFormat="1" ht="36.75" customHeight="1">
      <c r="A64" s="87">
        <v>46</v>
      </c>
      <c r="B64" s="74" t="s">
        <v>164</v>
      </c>
      <c r="C64" s="65" t="s">
        <v>198</v>
      </c>
      <c r="D64" s="87">
        <v>46</v>
      </c>
      <c r="E64" s="65" t="s">
        <v>199</v>
      </c>
      <c r="F64" s="65" t="s">
        <v>82</v>
      </c>
      <c r="G64" s="65">
        <v>1.5</v>
      </c>
      <c r="H64" s="65">
        <v>675</v>
      </c>
      <c r="I64" s="65" t="s">
        <v>270</v>
      </c>
    </row>
    <row r="65" spans="1:9" s="71" customFormat="1" ht="37.5" customHeight="1">
      <c r="A65" s="87">
        <v>47</v>
      </c>
      <c r="B65" s="74" t="s">
        <v>165</v>
      </c>
      <c r="C65" s="65" t="s">
        <v>166</v>
      </c>
      <c r="D65" s="87">
        <v>47</v>
      </c>
      <c r="E65" s="65" t="s">
        <v>167</v>
      </c>
      <c r="F65" s="65" t="s">
        <v>140</v>
      </c>
      <c r="G65" s="65">
        <v>15</v>
      </c>
      <c r="H65" s="65">
        <v>14.6</v>
      </c>
      <c r="I65" s="65" t="s">
        <v>269</v>
      </c>
    </row>
    <row r="66" spans="1:9" s="71" customFormat="1" ht="33">
      <c r="A66" s="87">
        <v>48</v>
      </c>
      <c r="B66" s="74" t="s">
        <v>161</v>
      </c>
      <c r="C66" s="65" t="s">
        <v>313</v>
      </c>
      <c r="D66" s="87">
        <v>48</v>
      </c>
      <c r="E66" s="65" t="s">
        <v>162</v>
      </c>
      <c r="F66" s="65" t="s">
        <v>142</v>
      </c>
      <c r="G66" s="65">
        <v>6</v>
      </c>
      <c r="H66" s="65">
        <v>27</v>
      </c>
      <c r="I66" s="65" t="s">
        <v>237</v>
      </c>
    </row>
    <row r="67" spans="1:10" s="71" customFormat="1" ht="33">
      <c r="A67" s="87">
        <v>49</v>
      </c>
      <c r="B67" s="74" t="s">
        <v>235</v>
      </c>
      <c r="C67" s="65" t="s">
        <v>236</v>
      </c>
      <c r="D67" s="87">
        <v>49</v>
      </c>
      <c r="E67" s="65" t="s">
        <v>162</v>
      </c>
      <c r="F67" s="65" t="s">
        <v>140</v>
      </c>
      <c r="G67" s="65">
        <v>15</v>
      </c>
      <c r="H67" s="65">
        <v>10.1</v>
      </c>
      <c r="I67" s="65" t="s">
        <v>269</v>
      </c>
      <c r="J67" s="78"/>
    </row>
    <row r="68" spans="1:9" s="71" customFormat="1" ht="33">
      <c r="A68" s="87">
        <v>50</v>
      </c>
      <c r="B68" s="74" t="s">
        <v>168</v>
      </c>
      <c r="C68" s="65" t="s">
        <v>314</v>
      </c>
      <c r="D68" s="87">
        <v>50</v>
      </c>
      <c r="E68" s="65" t="s">
        <v>170</v>
      </c>
      <c r="F68" s="65" t="s">
        <v>142</v>
      </c>
      <c r="G68" s="65">
        <v>11.2</v>
      </c>
      <c r="H68" s="65">
        <v>17</v>
      </c>
      <c r="I68" s="65" t="s">
        <v>228</v>
      </c>
    </row>
    <row r="69" spans="1:9" s="71" customFormat="1" ht="33">
      <c r="A69" s="87">
        <v>51</v>
      </c>
      <c r="B69" s="74" t="s">
        <v>169</v>
      </c>
      <c r="C69" s="65" t="s">
        <v>315</v>
      </c>
      <c r="D69" s="87">
        <v>51</v>
      </c>
      <c r="E69" s="65" t="s">
        <v>170</v>
      </c>
      <c r="F69" s="65" t="s">
        <v>142</v>
      </c>
      <c r="G69" s="65">
        <v>2.5</v>
      </c>
      <c r="H69" s="65">
        <v>20</v>
      </c>
      <c r="I69" s="65" t="s">
        <v>247</v>
      </c>
    </row>
    <row r="70" spans="1:9" s="71" customFormat="1" ht="33">
      <c r="A70" s="87">
        <v>52</v>
      </c>
      <c r="B70" s="74" t="s">
        <v>200</v>
      </c>
      <c r="C70" s="65" t="s">
        <v>316</v>
      </c>
      <c r="D70" s="87">
        <v>52</v>
      </c>
      <c r="E70" s="65" t="s">
        <v>157</v>
      </c>
      <c r="F70" s="65" t="s">
        <v>224</v>
      </c>
      <c r="G70" s="65">
        <v>1</v>
      </c>
      <c r="H70" s="65">
        <v>3000</v>
      </c>
      <c r="I70" s="65" t="s">
        <v>225</v>
      </c>
    </row>
    <row r="71" spans="1:9" s="71" customFormat="1" ht="87" customHeight="1">
      <c r="A71" s="87">
        <v>53</v>
      </c>
      <c r="B71" s="74" t="s">
        <v>201</v>
      </c>
      <c r="C71" s="65" t="s">
        <v>202</v>
      </c>
      <c r="D71" s="87">
        <v>53</v>
      </c>
      <c r="E71" s="65" t="s">
        <v>203</v>
      </c>
      <c r="F71" s="65" t="s">
        <v>140</v>
      </c>
      <c r="G71" s="65">
        <v>3.5</v>
      </c>
      <c r="H71" s="65">
        <v>10.7</v>
      </c>
      <c r="I71" s="65" t="s">
        <v>221</v>
      </c>
    </row>
    <row r="72" spans="1:9" s="71" customFormat="1" ht="33">
      <c r="A72" s="87">
        <v>54</v>
      </c>
      <c r="B72" s="74" t="s">
        <v>172</v>
      </c>
      <c r="C72" s="65" t="s">
        <v>173</v>
      </c>
      <c r="D72" s="87">
        <v>54</v>
      </c>
      <c r="E72" s="65" t="s">
        <v>174</v>
      </c>
      <c r="F72" s="65" t="s">
        <v>140</v>
      </c>
      <c r="G72" s="65">
        <v>3.5</v>
      </c>
      <c r="H72" s="65">
        <v>2.25</v>
      </c>
      <c r="I72" s="65" t="s">
        <v>244</v>
      </c>
    </row>
    <row r="73" spans="1:9" s="71" customFormat="1" ht="49.5">
      <c r="A73" s="87">
        <v>55</v>
      </c>
      <c r="B73" s="74" t="s">
        <v>146</v>
      </c>
      <c r="C73" s="65" t="s">
        <v>175</v>
      </c>
      <c r="D73" s="87">
        <v>55</v>
      </c>
      <c r="E73" s="65" t="s">
        <v>176</v>
      </c>
      <c r="F73" s="65" t="s">
        <v>140</v>
      </c>
      <c r="G73" s="65">
        <v>17</v>
      </c>
      <c r="H73" s="65">
        <v>6.7</v>
      </c>
      <c r="I73" s="65" t="s">
        <v>243</v>
      </c>
    </row>
    <row r="74" spans="1:9" s="71" customFormat="1" ht="33">
      <c r="A74" s="87">
        <v>56</v>
      </c>
      <c r="B74" s="74" t="s">
        <v>171</v>
      </c>
      <c r="C74" s="65" t="s">
        <v>204</v>
      </c>
      <c r="D74" s="87">
        <v>56</v>
      </c>
      <c r="E74" s="65" t="s">
        <v>205</v>
      </c>
      <c r="F74" s="65" t="s">
        <v>140</v>
      </c>
      <c r="G74" s="65">
        <v>4</v>
      </c>
      <c r="H74" s="65">
        <v>2.8</v>
      </c>
      <c r="I74" s="65" t="s">
        <v>222</v>
      </c>
    </row>
    <row r="75" spans="1:9" ht="35.25" customHeight="1">
      <c r="A75" s="2"/>
      <c r="B75" s="2"/>
      <c r="C75" s="85"/>
      <c r="D75" s="50"/>
      <c r="E75" s="50"/>
      <c r="F75" s="50"/>
      <c r="G75" s="46"/>
      <c r="H75" s="46"/>
      <c r="I75" s="46"/>
    </row>
    <row r="76" spans="1:9" ht="21" customHeight="1">
      <c r="A76" s="2"/>
      <c r="B76" s="73"/>
      <c r="C76" s="73"/>
      <c r="D76" s="73"/>
      <c r="E76" s="98"/>
      <c r="F76" s="73"/>
      <c r="G76" s="46"/>
      <c r="H76" s="46"/>
      <c r="I76" s="3" t="s">
        <v>295</v>
      </c>
    </row>
    <row r="77" spans="1:9" ht="16.5">
      <c r="A77" s="2"/>
      <c r="B77" s="73"/>
      <c r="C77" s="73"/>
      <c r="D77" s="73"/>
      <c r="E77" s="73"/>
      <c r="F77" s="73"/>
      <c r="I77" s="64" t="s">
        <v>258</v>
      </c>
    </row>
    <row r="78" spans="1:9" ht="16.5">
      <c r="A78" s="2"/>
      <c r="B78" s="73"/>
      <c r="C78" s="7"/>
      <c r="D78" s="66"/>
      <c r="E78" s="98"/>
      <c r="F78" s="72"/>
      <c r="G78" s="72"/>
      <c r="H78" s="72"/>
      <c r="I78" s="72"/>
    </row>
    <row r="79" spans="1:9" ht="55.5" customHeight="1">
      <c r="A79" s="2"/>
      <c r="B79" s="73"/>
      <c r="C79" s="7"/>
      <c r="D79" s="7"/>
      <c r="E79" s="7"/>
      <c r="F79" s="121"/>
      <c r="G79" s="121"/>
      <c r="H79" s="121"/>
      <c r="I79" s="121"/>
    </row>
    <row r="80" spans="1:9" ht="16.5">
      <c r="A80" s="7"/>
      <c r="B80" s="73"/>
      <c r="C80" s="2"/>
      <c r="D80" s="50"/>
      <c r="E80" s="50"/>
      <c r="F80" s="7"/>
      <c r="G80" s="7"/>
      <c r="H80" s="7"/>
      <c r="I80" s="99" t="s">
        <v>257</v>
      </c>
    </row>
    <row r="81" spans="1:12" ht="16.5">
      <c r="A81" s="7"/>
      <c r="B81" s="73"/>
      <c r="C81" s="2"/>
      <c r="D81" s="50"/>
      <c r="E81" s="98"/>
      <c r="F81" s="7"/>
      <c r="G81" s="7"/>
      <c r="H81" s="7"/>
      <c r="I81" s="84" t="s">
        <v>259</v>
      </c>
      <c r="J81" s="100"/>
      <c r="K81" s="100"/>
      <c r="L81" s="100"/>
    </row>
    <row r="82" spans="1:10" ht="16.5">
      <c r="A82" s="7"/>
      <c r="B82" s="73"/>
      <c r="C82" s="2"/>
      <c r="D82" s="50"/>
      <c r="E82" s="50"/>
      <c r="F82" s="120"/>
      <c r="G82" s="120"/>
      <c r="H82" s="120"/>
      <c r="I82" s="120"/>
      <c r="J82" s="63"/>
    </row>
    <row r="83" spans="1:9" ht="29.25" customHeight="1">
      <c r="A83" s="7"/>
      <c r="B83" s="73"/>
      <c r="C83" s="2"/>
      <c r="D83" s="2"/>
      <c r="E83" s="98"/>
      <c r="F83" s="146"/>
      <c r="G83" s="146"/>
      <c r="H83" s="146"/>
      <c r="I83" s="146"/>
    </row>
    <row r="84" spans="1:5" ht="16.5">
      <c r="A84" s="7"/>
      <c r="C84" s="2"/>
      <c r="D84" s="7"/>
      <c r="E84" s="7"/>
    </row>
    <row r="85" spans="1:5" ht="16.5">
      <c r="A85" s="120"/>
      <c r="B85" s="120"/>
      <c r="C85" s="2"/>
      <c r="E85" s="7"/>
    </row>
    <row r="86" spans="1:5" ht="16.5">
      <c r="A86" s="120"/>
      <c r="B86" s="120"/>
      <c r="C86" s="2"/>
      <c r="D86" s="7"/>
      <c r="E86" s="7"/>
    </row>
    <row r="87" spans="1:9" ht="16.5">
      <c r="A87" s="3"/>
      <c r="B87" s="2"/>
      <c r="C87" s="2"/>
      <c r="D87" s="7"/>
      <c r="E87" s="7"/>
      <c r="F87" s="7"/>
      <c r="G87" s="2"/>
      <c r="H87" s="2"/>
      <c r="I87" s="2"/>
    </row>
    <row r="88" spans="7:9" ht="14.25">
      <c r="G88" s="7"/>
      <c r="H88" s="7"/>
      <c r="I88" s="7"/>
    </row>
    <row r="89" ht="12.75">
      <c r="A89" s="64"/>
    </row>
    <row r="90" spans="1:9" ht="15">
      <c r="A90" s="64"/>
      <c r="C90" s="68"/>
      <c r="D90" s="68"/>
      <c r="E90" s="68"/>
      <c r="F90" s="68"/>
      <c r="G90" s="68"/>
      <c r="H90" s="68"/>
      <c r="I90" s="68"/>
    </row>
    <row r="91" spans="1:9" ht="15">
      <c r="A91" s="64"/>
      <c r="C91" s="68"/>
      <c r="D91" s="68"/>
      <c r="E91" s="68"/>
      <c r="F91" s="68"/>
      <c r="G91" s="68"/>
      <c r="H91" s="68"/>
      <c r="I91" s="68"/>
    </row>
    <row r="92" spans="1:9" ht="15">
      <c r="A92" s="64"/>
      <c r="C92" s="68"/>
      <c r="D92" s="68"/>
      <c r="E92" s="68"/>
      <c r="F92" s="68"/>
      <c r="G92" s="68"/>
      <c r="H92" s="68"/>
      <c r="I92" s="68"/>
    </row>
  </sheetData>
  <sheetProtection/>
  <mergeCells count="19">
    <mergeCell ref="A86:B86"/>
    <mergeCell ref="I13:I14"/>
    <mergeCell ref="A16:C16"/>
    <mergeCell ref="E13:E14"/>
    <mergeCell ref="F13:F14"/>
    <mergeCell ref="F79:I79"/>
    <mergeCell ref="F82:I82"/>
    <mergeCell ref="F83:I83"/>
    <mergeCell ref="A85:B85"/>
    <mergeCell ref="G13:G14"/>
    <mergeCell ref="H13:H14"/>
    <mergeCell ref="A38:I38"/>
    <mergeCell ref="A60:I60"/>
    <mergeCell ref="A9:B9"/>
    <mergeCell ref="A11:I11"/>
    <mergeCell ref="A13:A14"/>
    <mergeCell ref="B13:B14"/>
    <mergeCell ref="C13:C14"/>
    <mergeCell ref="D13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03"/>
  <sheetViews>
    <sheetView tabSelected="1" zoomScale="150" zoomScaleNormal="150" workbookViewId="0" topLeftCell="A67">
      <selection activeCell="B18" sqref="B18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16.421875" style="0" customWidth="1"/>
    <col min="4" max="4" width="14.140625" style="0" customWidth="1"/>
  </cols>
  <sheetData>
    <row r="4" spans="1:5" ht="16.5">
      <c r="A4" s="69" t="s">
        <v>85</v>
      </c>
      <c r="C4" s="70"/>
      <c r="D4" s="68"/>
      <c r="E4" s="71"/>
    </row>
    <row r="5" spans="1:5" ht="16.5">
      <c r="A5" s="69" t="s">
        <v>83</v>
      </c>
      <c r="C5" s="70"/>
      <c r="D5" s="68"/>
      <c r="E5" s="71"/>
    </row>
    <row r="6" spans="1:5" ht="16.5">
      <c r="A6" s="69" t="s">
        <v>86</v>
      </c>
      <c r="C6" s="70"/>
      <c r="D6" s="68"/>
      <c r="E6" s="71"/>
    </row>
    <row r="7" spans="1:5" ht="16.5">
      <c r="A7" s="69" t="s">
        <v>87</v>
      </c>
      <c r="C7" s="70"/>
      <c r="D7" s="68"/>
      <c r="E7" s="71"/>
    </row>
    <row r="8" spans="1:5" ht="16.5">
      <c r="A8" s="69" t="s">
        <v>88</v>
      </c>
      <c r="C8" s="70"/>
      <c r="D8" s="68"/>
      <c r="E8" s="71"/>
    </row>
    <row r="9" spans="1:5" ht="16.5">
      <c r="A9" s="136"/>
      <c r="B9" s="136"/>
      <c r="C9" s="70"/>
      <c r="D9" s="68"/>
      <c r="E9" s="71"/>
    </row>
    <row r="10" ht="12.75">
      <c r="A10" s="1"/>
    </row>
    <row r="11" spans="1:4" ht="23.25" customHeight="1">
      <c r="A11" s="115" t="s">
        <v>319</v>
      </c>
      <c r="B11" s="116"/>
      <c r="C11" s="116"/>
      <c r="D11" s="116"/>
    </row>
    <row r="12" spans="1:4" ht="14.25">
      <c r="A12" s="7"/>
      <c r="B12" s="7"/>
      <c r="C12" s="7"/>
      <c r="D12" s="7"/>
    </row>
    <row r="13" spans="1:4" ht="16.5" customHeight="1">
      <c r="A13" s="118" t="s">
        <v>0</v>
      </c>
      <c r="B13" s="139" t="s">
        <v>10</v>
      </c>
      <c r="C13" s="130" t="s">
        <v>93</v>
      </c>
      <c r="D13" s="130" t="s">
        <v>320</v>
      </c>
    </row>
    <row r="14" spans="1:4" ht="33" customHeight="1">
      <c r="A14" s="119"/>
      <c r="B14" s="140"/>
      <c r="C14" s="131"/>
      <c r="D14" s="131"/>
    </row>
    <row r="15" spans="1:4" ht="17.25" thickBot="1">
      <c r="A15" s="15">
        <v>1</v>
      </c>
      <c r="B15" s="15">
        <v>2</v>
      </c>
      <c r="C15" s="15">
        <v>3</v>
      </c>
      <c r="D15" s="15">
        <v>4</v>
      </c>
    </row>
    <row r="16" spans="1:4" ht="15" customHeight="1" thickBot="1">
      <c r="A16" s="128" t="s">
        <v>92</v>
      </c>
      <c r="B16" s="129"/>
      <c r="C16" s="129"/>
      <c r="D16" s="94"/>
    </row>
    <row r="17" spans="1:4" ht="20.25" customHeight="1">
      <c r="A17" s="20"/>
      <c r="B17" s="21"/>
      <c r="C17" s="22"/>
      <c r="D17" s="22"/>
    </row>
    <row r="18" spans="1:4" ht="33">
      <c r="A18" s="150">
        <v>1</v>
      </c>
      <c r="B18" s="26" t="s">
        <v>256</v>
      </c>
      <c r="C18" s="65" t="s">
        <v>252</v>
      </c>
      <c r="D18" s="65" t="s">
        <v>321</v>
      </c>
    </row>
    <row r="19" spans="1:4" ht="18.75" customHeight="1">
      <c r="A19" s="32">
        <v>2</v>
      </c>
      <c r="B19" s="26" t="s">
        <v>100</v>
      </c>
      <c r="C19" s="65" t="s">
        <v>101</v>
      </c>
      <c r="D19" s="65" t="s">
        <v>321</v>
      </c>
    </row>
    <row r="20" spans="1:4" ht="16.5">
      <c r="A20" s="32">
        <v>3</v>
      </c>
      <c r="B20" s="26" t="s">
        <v>207</v>
      </c>
      <c r="C20" s="65" t="s">
        <v>208</v>
      </c>
      <c r="D20" s="65" t="s">
        <v>321</v>
      </c>
    </row>
    <row r="21" spans="1:4" ht="33">
      <c r="A21" s="32">
        <v>4</v>
      </c>
      <c r="B21" s="26" t="s">
        <v>106</v>
      </c>
      <c r="C21" s="65" t="s">
        <v>107</v>
      </c>
      <c r="D21" s="65" t="s">
        <v>322</v>
      </c>
    </row>
    <row r="22" spans="1:4" ht="33">
      <c r="A22" s="32">
        <v>5</v>
      </c>
      <c r="B22" s="26" t="s">
        <v>103</v>
      </c>
      <c r="C22" s="65" t="s">
        <v>104</v>
      </c>
      <c r="D22" s="65" t="s">
        <v>322</v>
      </c>
    </row>
    <row r="23" spans="1:4" ht="33">
      <c r="A23" s="32">
        <v>6</v>
      </c>
      <c r="B23" s="26" t="s">
        <v>218</v>
      </c>
      <c r="C23" s="65" t="s">
        <v>219</v>
      </c>
      <c r="D23" s="65" t="s">
        <v>323</v>
      </c>
    </row>
    <row r="24" spans="1:4" ht="16.5">
      <c r="A24" s="32">
        <v>7</v>
      </c>
      <c r="B24" s="26" t="s">
        <v>125</v>
      </c>
      <c r="C24" s="65" t="s">
        <v>126</v>
      </c>
      <c r="D24" s="65" t="s">
        <v>324</v>
      </c>
    </row>
    <row r="25" spans="1:4" ht="16.5">
      <c r="A25" s="32">
        <v>8</v>
      </c>
      <c r="B25" s="26" t="s">
        <v>128</v>
      </c>
      <c r="C25" s="65" t="s">
        <v>325</v>
      </c>
      <c r="D25" s="65" t="s">
        <v>321</v>
      </c>
    </row>
    <row r="26" spans="1:4" ht="49.5">
      <c r="A26" s="32">
        <v>9</v>
      </c>
      <c r="B26" s="26" t="s">
        <v>177</v>
      </c>
      <c r="C26" s="65" t="s">
        <v>178</v>
      </c>
      <c r="D26" s="65" t="s">
        <v>321</v>
      </c>
    </row>
    <row r="27" spans="1:4" ht="49.5">
      <c r="A27" s="32">
        <v>10</v>
      </c>
      <c r="B27" s="26" t="s">
        <v>129</v>
      </c>
      <c r="C27" s="65" t="s">
        <v>130</v>
      </c>
      <c r="D27" s="65" t="s">
        <v>321</v>
      </c>
    </row>
    <row r="28" spans="1:4" ht="33">
      <c r="A28" s="32">
        <v>11</v>
      </c>
      <c r="B28" s="26" t="s">
        <v>180</v>
      </c>
      <c r="C28" s="65" t="s">
        <v>133</v>
      </c>
      <c r="D28" s="65" t="s">
        <v>338</v>
      </c>
    </row>
    <row r="29" spans="1:4" ht="16.5">
      <c r="A29" s="32">
        <v>12</v>
      </c>
      <c r="B29" s="26" t="s">
        <v>132</v>
      </c>
      <c r="C29" s="65" t="s">
        <v>181</v>
      </c>
      <c r="D29" s="65" t="s">
        <v>338</v>
      </c>
    </row>
    <row r="30" spans="1:4" ht="16.5">
      <c r="A30" s="32">
        <v>13</v>
      </c>
      <c r="B30" s="26" t="s">
        <v>134</v>
      </c>
      <c r="C30" s="65" t="s">
        <v>135</v>
      </c>
      <c r="D30" s="65" t="s">
        <v>327</v>
      </c>
    </row>
    <row r="31" spans="1:4" ht="16.5">
      <c r="A31" s="32">
        <v>14</v>
      </c>
      <c r="B31" s="26" t="s">
        <v>137</v>
      </c>
      <c r="C31" s="65" t="s">
        <v>138</v>
      </c>
      <c r="D31" s="65"/>
    </row>
    <row r="32" spans="1:4" ht="18.75" customHeight="1">
      <c r="A32" s="32">
        <v>15</v>
      </c>
      <c r="B32" s="26" t="s">
        <v>113</v>
      </c>
      <c r="C32" s="65" t="s">
        <v>279</v>
      </c>
      <c r="D32" s="65" t="s">
        <v>338</v>
      </c>
    </row>
    <row r="33" spans="1:4" ht="16.5">
      <c r="A33" s="32">
        <v>16</v>
      </c>
      <c r="B33" s="26" t="s">
        <v>115</v>
      </c>
      <c r="C33" s="65" t="s">
        <v>116</v>
      </c>
      <c r="D33" s="65" t="s">
        <v>321</v>
      </c>
    </row>
    <row r="34" spans="1:4" ht="16.5">
      <c r="A34" s="32">
        <v>17</v>
      </c>
      <c r="B34" s="26" t="s">
        <v>227</v>
      </c>
      <c r="C34" s="65" t="s">
        <v>226</v>
      </c>
      <c r="D34" s="65" t="s">
        <v>321</v>
      </c>
    </row>
    <row r="35" spans="1:4" ht="16.5">
      <c r="A35" s="32">
        <v>18</v>
      </c>
      <c r="B35" s="26" t="s">
        <v>121</v>
      </c>
      <c r="C35" s="65" t="s">
        <v>122</v>
      </c>
      <c r="D35" s="65" t="s">
        <v>321</v>
      </c>
    </row>
    <row r="36" spans="1:4" ht="16.5">
      <c r="A36" s="32">
        <v>19</v>
      </c>
      <c r="B36" s="26" t="s">
        <v>118</v>
      </c>
      <c r="C36" s="65" t="s">
        <v>119</v>
      </c>
      <c r="D36" s="65" t="s">
        <v>321</v>
      </c>
    </row>
    <row r="37" spans="1:4" ht="16.5">
      <c r="A37" s="32">
        <v>20</v>
      </c>
      <c r="B37" s="26" t="s">
        <v>110</v>
      </c>
      <c r="C37" s="65" t="s">
        <v>111</v>
      </c>
      <c r="D37" s="65" t="s">
        <v>321</v>
      </c>
    </row>
    <row r="38" spans="1:4" ht="17.25" thickBot="1">
      <c r="A38" s="93">
        <v>21</v>
      </c>
      <c r="B38" s="26" t="s">
        <v>108</v>
      </c>
      <c r="C38" s="65" t="s">
        <v>280</v>
      </c>
      <c r="D38" s="65" t="s">
        <v>339</v>
      </c>
    </row>
    <row r="39" spans="1:4" ht="15" customHeight="1" thickBot="1">
      <c r="A39" s="128" t="s">
        <v>249</v>
      </c>
      <c r="B39" s="129"/>
      <c r="C39" s="129"/>
      <c r="D39" s="129"/>
    </row>
    <row r="40" spans="1:4" s="71" customFormat="1" ht="104.25" customHeight="1">
      <c r="A40" s="150">
        <v>22</v>
      </c>
      <c r="B40" s="151" t="s">
        <v>185</v>
      </c>
      <c r="C40" s="152" t="s">
        <v>281</v>
      </c>
      <c r="D40" s="65" t="s">
        <v>340</v>
      </c>
    </row>
    <row r="41" spans="1:4" s="71" customFormat="1" ht="16.5">
      <c r="A41" s="32">
        <v>23</v>
      </c>
      <c r="B41" s="26" t="s">
        <v>182</v>
      </c>
      <c r="C41" s="65" t="s">
        <v>183</v>
      </c>
      <c r="D41" s="65" t="s">
        <v>321</v>
      </c>
    </row>
    <row r="42" spans="1:4" s="71" customFormat="1" ht="16.5">
      <c r="A42" s="32">
        <v>24</v>
      </c>
      <c r="B42" s="26" t="s">
        <v>188</v>
      </c>
      <c r="C42" s="65" t="s">
        <v>189</v>
      </c>
      <c r="D42" s="65" t="s">
        <v>321</v>
      </c>
    </row>
    <row r="43" spans="1:4" s="71" customFormat="1" ht="16.5">
      <c r="A43" s="32">
        <v>25</v>
      </c>
      <c r="B43" s="26" t="s">
        <v>191</v>
      </c>
      <c r="C43" s="65" t="s">
        <v>282</v>
      </c>
      <c r="D43" s="65" t="s">
        <v>337</v>
      </c>
    </row>
    <row r="44" spans="1:4" s="71" customFormat="1" ht="16.5">
      <c r="A44" s="32">
        <v>26</v>
      </c>
      <c r="B44" s="26" t="s">
        <v>230</v>
      </c>
      <c r="C44" s="65" t="s">
        <v>283</v>
      </c>
      <c r="D44" s="65" t="s">
        <v>321</v>
      </c>
    </row>
    <row r="45" spans="1:4" s="71" customFormat="1" ht="33">
      <c r="A45" s="32">
        <v>27</v>
      </c>
      <c r="B45" s="26" t="s">
        <v>232</v>
      </c>
      <c r="C45" s="65" t="s">
        <v>284</v>
      </c>
      <c r="D45" s="65" t="s">
        <v>321</v>
      </c>
    </row>
    <row r="46" spans="1:4" s="71" customFormat="1" ht="16.5">
      <c r="A46" s="32">
        <v>28</v>
      </c>
      <c r="B46" s="26" t="s">
        <v>233</v>
      </c>
      <c r="C46" s="65" t="s">
        <v>285</v>
      </c>
      <c r="D46" s="65" t="s">
        <v>321</v>
      </c>
    </row>
    <row r="47" spans="1:4" s="71" customFormat="1" ht="16.5">
      <c r="A47" s="32">
        <v>29</v>
      </c>
      <c r="B47" s="26" t="s">
        <v>143</v>
      </c>
      <c r="C47" s="65" t="s">
        <v>301</v>
      </c>
      <c r="D47" s="65" t="s">
        <v>336</v>
      </c>
    </row>
    <row r="48" spans="1:4" s="71" customFormat="1" ht="16.5">
      <c r="A48" s="32">
        <v>30</v>
      </c>
      <c r="B48" s="26" t="s">
        <v>147</v>
      </c>
      <c r="C48" s="65" t="s">
        <v>302</v>
      </c>
      <c r="D48" s="65" t="s">
        <v>335</v>
      </c>
    </row>
    <row r="49" spans="1:4" s="71" customFormat="1" ht="33">
      <c r="A49" s="32">
        <v>31</v>
      </c>
      <c r="B49" s="26" t="s">
        <v>215</v>
      </c>
      <c r="C49" s="65" t="s">
        <v>303</v>
      </c>
      <c r="D49" s="65" t="s">
        <v>335</v>
      </c>
    </row>
    <row r="50" spans="1:4" s="71" customFormat="1" ht="33">
      <c r="A50" s="32">
        <v>32</v>
      </c>
      <c r="B50" s="26" t="s">
        <v>193</v>
      </c>
      <c r="C50" s="65" t="s">
        <v>195</v>
      </c>
      <c r="D50" s="65" t="s">
        <v>321</v>
      </c>
    </row>
    <row r="51" spans="1:4" s="71" customFormat="1" ht="16.5">
      <c r="A51" s="32">
        <v>33</v>
      </c>
      <c r="B51" s="26" t="s">
        <v>196</v>
      </c>
      <c r="C51" s="65" t="s">
        <v>304</v>
      </c>
      <c r="D51" s="65" t="s">
        <v>321</v>
      </c>
    </row>
    <row r="52" spans="1:4" s="71" customFormat="1" ht="16.5">
      <c r="A52" s="32">
        <v>34</v>
      </c>
      <c r="B52" s="26" t="s">
        <v>141</v>
      </c>
      <c r="C52" s="65" t="s">
        <v>305</v>
      </c>
      <c r="D52" s="65" t="s">
        <v>335</v>
      </c>
    </row>
    <row r="53" spans="1:4" s="71" customFormat="1" ht="16.5">
      <c r="A53" s="32">
        <v>35</v>
      </c>
      <c r="B53" s="26" t="s">
        <v>149</v>
      </c>
      <c r="C53" s="65" t="s">
        <v>286</v>
      </c>
      <c r="D53" s="65" t="s">
        <v>321</v>
      </c>
    </row>
    <row r="54" spans="1:4" s="71" customFormat="1" ht="16.5">
      <c r="A54" s="32">
        <v>36</v>
      </c>
      <c r="B54" s="26" t="s">
        <v>150</v>
      </c>
      <c r="C54" s="65" t="s">
        <v>306</v>
      </c>
      <c r="D54" s="65" t="s">
        <v>321</v>
      </c>
    </row>
    <row r="55" spans="1:4" s="71" customFormat="1" ht="16.5">
      <c r="A55" s="32">
        <v>37</v>
      </c>
      <c r="B55" s="26" t="s">
        <v>210</v>
      </c>
      <c r="C55" s="65" t="s">
        <v>307</v>
      </c>
      <c r="D55" s="65" t="s">
        <v>335</v>
      </c>
    </row>
    <row r="56" spans="1:4" s="71" customFormat="1" ht="16.5">
      <c r="A56" s="32">
        <v>38</v>
      </c>
      <c r="B56" s="26" t="s">
        <v>154</v>
      </c>
      <c r="C56" s="65" t="s">
        <v>287</v>
      </c>
      <c r="D56" s="65" t="s">
        <v>328</v>
      </c>
    </row>
    <row r="57" spans="1:4" s="71" customFormat="1" ht="16.5">
      <c r="A57" s="32">
        <v>39</v>
      </c>
      <c r="B57" s="26" t="s">
        <v>152</v>
      </c>
      <c r="C57" s="65" t="s">
        <v>151</v>
      </c>
      <c r="D57" s="65" t="s">
        <v>328</v>
      </c>
    </row>
    <row r="58" spans="1:4" s="71" customFormat="1" ht="33">
      <c r="A58" s="32">
        <v>40</v>
      </c>
      <c r="B58" s="26" t="s">
        <v>153</v>
      </c>
      <c r="C58" s="65" t="s">
        <v>308</v>
      </c>
      <c r="D58" s="65" t="s">
        <v>328</v>
      </c>
    </row>
    <row r="59" spans="1:4" s="71" customFormat="1" ht="33">
      <c r="A59" s="32">
        <v>41</v>
      </c>
      <c r="B59" s="26" t="s">
        <v>160</v>
      </c>
      <c r="C59" s="65" t="s">
        <v>309</v>
      </c>
      <c r="D59" s="65" t="s">
        <v>328</v>
      </c>
    </row>
    <row r="60" spans="1:4" s="71" customFormat="1" ht="17.25" thickBot="1">
      <c r="A60" s="32">
        <v>42</v>
      </c>
      <c r="B60" s="26" t="s">
        <v>163</v>
      </c>
      <c r="C60" s="65" t="s">
        <v>310</v>
      </c>
      <c r="D60" s="65" t="s">
        <v>334</v>
      </c>
    </row>
    <row r="61" spans="1:4" s="71" customFormat="1" ht="27" customHeight="1" thickBot="1">
      <c r="A61" s="132" t="s">
        <v>288</v>
      </c>
      <c r="B61" s="133"/>
      <c r="C61" s="133"/>
      <c r="D61" s="133"/>
    </row>
    <row r="62" spans="1:4" s="71" customFormat="1" ht="33">
      <c r="A62" s="32">
        <v>43</v>
      </c>
      <c r="B62" s="26" t="s">
        <v>144</v>
      </c>
      <c r="C62" s="65" t="s">
        <v>311</v>
      </c>
      <c r="D62" s="65" t="s">
        <v>333</v>
      </c>
    </row>
    <row r="63" spans="1:4" s="71" customFormat="1" ht="33">
      <c r="A63" s="32">
        <v>44</v>
      </c>
      <c r="B63" s="26" t="s">
        <v>262</v>
      </c>
      <c r="C63" s="65" t="s">
        <v>261</v>
      </c>
      <c r="D63" s="65" t="s">
        <v>321</v>
      </c>
    </row>
    <row r="64" spans="1:4" s="71" customFormat="1" ht="16.5">
      <c r="A64" s="32">
        <v>45</v>
      </c>
      <c r="B64" s="26" t="s">
        <v>212</v>
      </c>
      <c r="C64" s="65" t="s">
        <v>312</v>
      </c>
      <c r="D64" s="65" t="s">
        <v>321</v>
      </c>
    </row>
    <row r="65" spans="1:4" s="71" customFormat="1" ht="16.5">
      <c r="A65" s="32">
        <v>46</v>
      </c>
      <c r="B65" s="26" t="s">
        <v>164</v>
      </c>
      <c r="C65" s="65" t="s">
        <v>198</v>
      </c>
      <c r="D65" s="65" t="s">
        <v>321</v>
      </c>
    </row>
    <row r="66" spans="1:4" s="71" customFormat="1" ht="33">
      <c r="A66" s="32">
        <v>47</v>
      </c>
      <c r="B66" s="26" t="s">
        <v>165</v>
      </c>
      <c r="C66" s="65" t="s">
        <v>166</v>
      </c>
      <c r="D66" s="65" t="s">
        <v>329</v>
      </c>
    </row>
    <row r="67" spans="1:4" s="71" customFormat="1" ht="16.5">
      <c r="A67" s="32">
        <v>48</v>
      </c>
      <c r="B67" s="26" t="s">
        <v>161</v>
      </c>
      <c r="C67" s="65" t="s">
        <v>313</v>
      </c>
      <c r="D67" s="65" t="s">
        <v>321</v>
      </c>
    </row>
    <row r="68" spans="1:4" s="71" customFormat="1" ht="16.5">
      <c r="A68" s="32">
        <v>49</v>
      </c>
      <c r="B68" s="26" t="s">
        <v>235</v>
      </c>
      <c r="C68" s="65" t="s">
        <v>236</v>
      </c>
      <c r="D68" s="65" t="s">
        <v>321</v>
      </c>
    </row>
    <row r="69" spans="1:4" s="71" customFormat="1" ht="16.5">
      <c r="A69" s="32">
        <v>50</v>
      </c>
      <c r="B69" s="26" t="s">
        <v>168</v>
      </c>
      <c r="C69" s="65" t="s">
        <v>314</v>
      </c>
      <c r="D69" s="65" t="s">
        <v>321</v>
      </c>
    </row>
    <row r="70" spans="1:4" s="71" customFormat="1" ht="16.5">
      <c r="A70" s="32">
        <v>51</v>
      </c>
      <c r="B70" s="26" t="s">
        <v>169</v>
      </c>
      <c r="C70" s="65" t="s">
        <v>315</v>
      </c>
      <c r="D70" s="65" t="s">
        <v>321</v>
      </c>
    </row>
    <row r="71" spans="1:4" s="71" customFormat="1" ht="33">
      <c r="A71" s="32">
        <v>52</v>
      </c>
      <c r="B71" s="26" t="s">
        <v>200</v>
      </c>
      <c r="C71" s="65" t="s">
        <v>316</v>
      </c>
      <c r="D71" s="65" t="s">
        <v>332</v>
      </c>
    </row>
    <row r="72" spans="1:4" s="71" customFormat="1" ht="66">
      <c r="A72" s="32">
        <v>53</v>
      </c>
      <c r="B72" s="26" t="s">
        <v>201</v>
      </c>
      <c r="C72" s="65" t="s">
        <v>202</v>
      </c>
      <c r="D72" s="65" t="s">
        <v>331</v>
      </c>
    </row>
    <row r="73" spans="1:4" s="71" customFormat="1" ht="33">
      <c r="A73" s="32">
        <v>54</v>
      </c>
      <c r="B73" s="26" t="s">
        <v>172</v>
      </c>
      <c r="C73" s="65" t="s">
        <v>173</v>
      </c>
      <c r="D73" s="65" t="s">
        <v>331</v>
      </c>
    </row>
    <row r="74" spans="1:4" s="71" customFormat="1" ht="33">
      <c r="A74" s="32">
        <v>55</v>
      </c>
      <c r="B74" s="26" t="s">
        <v>146</v>
      </c>
      <c r="C74" s="65" t="s">
        <v>175</v>
      </c>
      <c r="D74" s="65" t="s">
        <v>330</v>
      </c>
    </row>
    <row r="75" spans="1:4" s="71" customFormat="1" ht="16.5">
      <c r="A75" s="32">
        <v>56</v>
      </c>
      <c r="B75" s="26" t="s">
        <v>171</v>
      </c>
      <c r="C75" s="65" t="s">
        <v>204</v>
      </c>
      <c r="D75" s="65" t="s">
        <v>321</v>
      </c>
    </row>
    <row r="76" spans="1:4" ht="31.5" customHeight="1">
      <c r="A76" s="2"/>
      <c r="B76" s="2"/>
      <c r="C76" s="2"/>
      <c r="D76" s="2"/>
    </row>
    <row r="77" spans="1:10" ht="16.5">
      <c r="A77" s="147" t="s">
        <v>342</v>
      </c>
      <c r="B77" s="147"/>
      <c r="C77" s="147"/>
      <c r="D77" s="147"/>
      <c r="E77" s="98"/>
      <c r="F77" s="73"/>
      <c r="G77" s="46"/>
      <c r="H77" s="46"/>
      <c r="I77" s="3"/>
      <c r="J77" s="47"/>
    </row>
    <row r="78" spans="1:10" ht="16.5">
      <c r="A78" s="148" t="s">
        <v>341</v>
      </c>
      <c r="B78" s="148"/>
      <c r="C78" s="148"/>
      <c r="D78" s="148"/>
      <c r="E78" s="73"/>
      <c r="F78" s="73"/>
      <c r="G78" s="46"/>
      <c r="H78" s="46"/>
      <c r="I78" s="106"/>
      <c r="J78" s="47"/>
    </row>
    <row r="79" spans="1:6" ht="15">
      <c r="A79" s="148" t="s">
        <v>343</v>
      </c>
      <c r="B79" s="148"/>
      <c r="C79" s="148"/>
      <c r="D79" s="148"/>
      <c r="E79" s="98"/>
      <c r="F79" s="72"/>
    </row>
    <row r="80" spans="1:10" ht="25.5" customHeight="1">
      <c r="A80" s="2"/>
      <c r="B80" s="73"/>
      <c r="C80" s="7"/>
      <c r="D80" s="66"/>
      <c r="E80" s="7"/>
      <c r="F80" s="72"/>
      <c r="G80" s="72"/>
      <c r="H80" s="72"/>
      <c r="I80" s="72"/>
      <c r="J80" s="72"/>
    </row>
    <row r="81" spans="1:10" ht="16.5">
      <c r="A81" s="148" t="s">
        <v>344</v>
      </c>
      <c r="B81" s="148"/>
      <c r="C81" s="148"/>
      <c r="D81" s="148"/>
      <c r="E81" s="98"/>
      <c r="F81" s="103"/>
      <c r="G81" s="103"/>
      <c r="H81" s="103"/>
      <c r="I81" s="99"/>
      <c r="J81" s="103"/>
    </row>
    <row r="82" spans="1:10" ht="16.5">
      <c r="A82" s="149" t="s">
        <v>345</v>
      </c>
      <c r="B82" s="149"/>
      <c r="C82" s="149"/>
      <c r="D82" s="149"/>
      <c r="E82" s="101"/>
      <c r="F82" s="104"/>
      <c r="G82" s="104"/>
      <c r="H82" s="104"/>
      <c r="I82" s="84"/>
      <c r="J82" s="104"/>
    </row>
    <row r="83" spans="1:3" ht="16.5">
      <c r="A83" s="2"/>
      <c r="B83" s="2"/>
      <c r="C83" s="107"/>
    </row>
    <row r="84" spans="1:4" ht="30.75" customHeight="1">
      <c r="A84" s="2"/>
      <c r="B84" s="2"/>
      <c r="C84" s="2"/>
      <c r="D84" s="2"/>
    </row>
    <row r="85" spans="1:4" ht="65.25" customHeight="1">
      <c r="A85" s="2"/>
      <c r="B85" s="2"/>
      <c r="C85" s="2"/>
      <c r="D85" s="2"/>
    </row>
    <row r="86" spans="1:4" ht="16.5">
      <c r="A86" s="2"/>
      <c r="B86" s="73"/>
      <c r="C86" s="85"/>
      <c r="D86" s="98"/>
    </row>
    <row r="87" spans="1:4" ht="16.5">
      <c r="A87" s="2"/>
      <c r="B87" s="73"/>
      <c r="C87" s="50"/>
      <c r="D87" s="73"/>
    </row>
    <row r="88" spans="1:4" ht="16.5">
      <c r="A88" s="2"/>
      <c r="B88" s="73"/>
      <c r="C88" s="7"/>
      <c r="D88" s="98"/>
    </row>
    <row r="89" spans="1:4" ht="48.75" customHeight="1">
      <c r="A89" s="2"/>
      <c r="B89" s="73"/>
      <c r="C89" s="7"/>
      <c r="D89" s="7"/>
    </row>
    <row r="90" spans="1:4" ht="16.5">
      <c r="A90" s="2"/>
      <c r="B90" s="73"/>
      <c r="C90" s="7"/>
      <c r="D90" s="98"/>
    </row>
    <row r="91" spans="2:4" ht="12.75">
      <c r="B91" s="102"/>
      <c r="D91" s="101"/>
    </row>
    <row r="92" spans="1:4" ht="16.5">
      <c r="A92" s="7"/>
      <c r="C92" s="2"/>
      <c r="D92" s="98"/>
    </row>
    <row r="93" spans="1:5" ht="16.5">
      <c r="A93" s="7"/>
      <c r="B93" s="73"/>
      <c r="C93" s="2"/>
      <c r="D93" s="50"/>
      <c r="E93" s="63"/>
    </row>
    <row r="94" spans="1:4" ht="16.5">
      <c r="A94" s="7"/>
      <c r="B94" s="73"/>
      <c r="C94" s="2"/>
      <c r="D94" s="2"/>
    </row>
    <row r="95" spans="1:4" ht="16.5">
      <c r="A95" s="7"/>
      <c r="C95" s="2"/>
      <c r="D95" s="7"/>
    </row>
    <row r="96" spans="1:4" ht="16.5">
      <c r="A96" s="120"/>
      <c r="B96" s="120"/>
      <c r="C96" s="2"/>
      <c r="D96" s="7"/>
    </row>
    <row r="97" spans="1:4" ht="16.5">
      <c r="A97" s="120"/>
      <c r="B97" s="120"/>
      <c r="C97" s="2"/>
      <c r="D97" s="7"/>
    </row>
    <row r="98" spans="1:4" ht="16.5">
      <c r="A98" s="3"/>
      <c r="B98" s="2"/>
      <c r="C98" s="2"/>
      <c r="D98" s="7"/>
    </row>
    <row r="100" ht="12.75">
      <c r="A100" s="64"/>
    </row>
    <row r="101" spans="1:4" ht="15">
      <c r="A101" s="64"/>
      <c r="C101" s="68"/>
      <c r="D101" s="68"/>
    </row>
    <row r="102" spans="1:4" ht="15">
      <c r="A102" s="64"/>
      <c r="C102" s="68"/>
      <c r="D102" s="68"/>
    </row>
    <row r="103" spans="1:4" ht="15">
      <c r="A103" s="64"/>
      <c r="C103" s="68"/>
      <c r="D103" s="68"/>
    </row>
  </sheetData>
  <sheetProtection/>
  <mergeCells count="16">
    <mergeCell ref="A16:C16"/>
    <mergeCell ref="A39:D39"/>
    <mergeCell ref="A61:D61"/>
    <mergeCell ref="A96:B96"/>
    <mergeCell ref="A9:B9"/>
    <mergeCell ref="A11:D11"/>
    <mergeCell ref="A13:A14"/>
    <mergeCell ref="B13:B14"/>
    <mergeCell ref="C13:C14"/>
    <mergeCell ref="D13:D14"/>
    <mergeCell ref="A97:B97"/>
    <mergeCell ref="A77:D77"/>
    <mergeCell ref="A78:D78"/>
    <mergeCell ref="A79:D79"/>
    <mergeCell ref="A81:D81"/>
    <mergeCell ref="A82:D8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2015-11-05T10:36:15Z</cp:lastPrinted>
  <dcterms:created xsi:type="dcterms:W3CDTF">2008-04-23T06:03:36Z</dcterms:created>
  <dcterms:modified xsi:type="dcterms:W3CDTF">2015-11-05T10:36:21Z</dcterms:modified>
  <cp:category/>
  <cp:version/>
  <cp:contentType/>
  <cp:contentStatus/>
</cp:coreProperties>
</file>